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30"/>
  </bookViews>
  <sheets>
    <sheet name="PFT " sheetId="7" r:id="rId1"/>
    <sheet name="AFT" sheetId="4" r:id="rId2"/>
    <sheet name="KFB" sheetId="5" r:id="rId3"/>
    <sheet name="KFC" sheetId="6" r:id="rId4"/>
    <sheet name="Sheet2" sheetId="2" r:id="rId5"/>
    <sheet name="Sheet3" sheetId="3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I8" i="7" l="1"/>
  <c r="H8" i="7"/>
  <c r="G8" i="7"/>
  <c r="F8" i="7"/>
  <c r="I7" i="7"/>
  <c r="H7" i="7"/>
  <c r="G7" i="7"/>
  <c r="F7" i="7"/>
  <c r="I6" i="7"/>
  <c r="H6" i="7"/>
  <c r="G6" i="7"/>
  <c r="F6" i="7"/>
  <c r="I5" i="7"/>
  <c r="H5" i="7"/>
  <c r="G5" i="7"/>
  <c r="F5" i="7"/>
  <c r="I4" i="7"/>
  <c r="H4" i="7"/>
  <c r="G4" i="7"/>
  <c r="F4" i="7"/>
  <c r="G12" i="6"/>
  <c r="F12" i="6"/>
  <c r="E12" i="6"/>
  <c r="D12" i="6"/>
  <c r="G11" i="6"/>
  <c r="F11" i="6"/>
  <c r="E11" i="6"/>
  <c r="D11" i="6"/>
  <c r="G10" i="6"/>
  <c r="F10" i="6"/>
  <c r="E10" i="6"/>
  <c r="D10" i="6"/>
  <c r="G9" i="6"/>
  <c r="F9" i="6"/>
  <c r="E9" i="6"/>
  <c r="D9" i="6"/>
  <c r="G8" i="6"/>
  <c r="F8" i="6"/>
  <c r="E8" i="6"/>
  <c r="D8" i="6"/>
  <c r="G7" i="6"/>
  <c r="F7" i="6"/>
  <c r="E7" i="6"/>
  <c r="D7" i="6"/>
  <c r="G6" i="6"/>
  <c r="F6" i="6"/>
  <c r="E6" i="6"/>
  <c r="D6" i="6"/>
  <c r="G5" i="6"/>
  <c r="F5" i="6"/>
  <c r="E5" i="6"/>
  <c r="D5" i="6"/>
  <c r="G4" i="6"/>
  <c r="F4" i="6"/>
  <c r="E4" i="6"/>
  <c r="D4" i="6"/>
  <c r="G49" i="4" l="1"/>
  <c r="I49" i="4" s="1"/>
  <c r="D49" i="4"/>
  <c r="F49" i="4" s="1"/>
  <c r="G48" i="4"/>
  <c r="I48" i="4" s="1"/>
  <c r="D48" i="4"/>
  <c r="F48" i="4" s="1"/>
  <c r="G47" i="4"/>
  <c r="I47" i="4" s="1"/>
  <c r="D47" i="4"/>
  <c r="F47" i="4" s="1"/>
  <c r="G46" i="4"/>
  <c r="I46" i="4" s="1"/>
  <c r="D46" i="4"/>
  <c r="F46" i="4" s="1"/>
  <c r="G45" i="4"/>
  <c r="I45" i="4" s="1"/>
  <c r="F45" i="4"/>
  <c r="D45" i="4"/>
  <c r="G44" i="4"/>
  <c r="I44" i="4" s="1"/>
  <c r="D44" i="4"/>
  <c r="F44" i="4" s="1"/>
  <c r="G43" i="4"/>
  <c r="I43" i="4" s="1"/>
  <c r="D43" i="4"/>
  <c r="F43" i="4" s="1"/>
  <c r="G42" i="4"/>
  <c r="I42" i="4" s="1"/>
  <c r="D42" i="4"/>
  <c r="F42" i="4" s="1"/>
  <c r="G41" i="4"/>
  <c r="I41" i="4" s="1"/>
  <c r="D41" i="4"/>
  <c r="F41" i="4" s="1"/>
  <c r="G40" i="4"/>
  <c r="I40" i="4" s="1"/>
  <c r="D40" i="4"/>
  <c r="F40" i="4" s="1"/>
  <c r="G39" i="4"/>
  <c r="I39" i="4" s="1"/>
  <c r="D39" i="4"/>
  <c r="F39" i="4" s="1"/>
  <c r="G38" i="4"/>
  <c r="I38" i="4" s="1"/>
  <c r="F38" i="4"/>
  <c r="D38" i="4"/>
  <c r="G37" i="4"/>
  <c r="I37" i="4" s="1"/>
  <c r="D37" i="4"/>
  <c r="F37" i="4" s="1"/>
  <c r="G36" i="4"/>
  <c r="I36" i="4" s="1"/>
  <c r="D36" i="4"/>
  <c r="F36" i="4" s="1"/>
  <c r="G35" i="4"/>
  <c r="I35" i="4" s="1"/>
  <c r="D35" i="4"/>
  <c r="F35" i="4" s="1"/>
  <c r="G34" i="4"/>
  <c r="I34" i="4" s="1"/>
  <c r="D34" i="4"/>
  <c r="F34" i="4" s="1"/>
  <c r="I33" i="4"/>
  <c r="G33" i="4"/>
  <c r="D33" i="4"/>
  <c r="F33" i="4" s="1"/>
  <c r="G32" i="4"/>
  <c r="I32" i="4" s="1"/>
  <c r="D32" i="4"/>
  <c r="F32" i="4" s="1"/>
  <c r="G31" i="4"/>
  <c r="I31" i="4" s="1"/>
  <c r="D31" i="4"/>
  <c r="F31" i="4" s="1"/>
  <c r="G30" i="4"/>
  <c r="I30" i="4" s="1"/>
  <c r="D30" i="4"/>
  <c r="F30" i="4" s="1"/>
  <c r="G29" i="4"/>
  <c r="I29" i="4" s="1"/>
  <c r="F29" i="4"/>
  <c r="D29" i="4"/>
  <c r="G28" i="4"/>
  <c r="I28" i="4" s="1"/>
  <c r="D28" i="4"/>
  <c r="F28" i="4" s="1"/>
  <c r="G27" i="4"/>
  <c r="I27" i="4" s="1"/>
  <c r="D27" i="4"/>
  <c r="F27" i="4" s="1"/>
  <c r="G26" i="4"/>
  <c r="I26" i="4" s="1"/>
  <c r="D26" i="4"/>
  <c r="F26" i="4" s="1"/>
  <c r="G25" i="4"/>
  <c r="I25" i="4" s="1"/>
  <c r="D25" i="4"/>
  <c r="F25" i="4" s="1"/>
  <c r="G24" i="4"/>
  <c r="I24" i="4" s="1"/>
  <c r="D24" i="4"/>
  <c r="F24" i="4" s="1"/>
  <c r="G23" i="4"/>
  <c r="I23" i="4" s="1"/>
  <c r="D23" i="4"/>
  <c r="F23" i="4" s="1"/>
  <c r="G22" i="4"/>
  <c r="I22" i="4" s="1"/>
  <c r="F22" i="4"/>
  <c r="D22" i="4"/>
  <c r="G21" i="4"/>
  <c r="I21" i="4" s="1"/>
  <c r="D21" i="4"/>
  <c r="F21" i="4" s="1"/>
  <c r="G20" i="4"/>
  <c r="I20" i="4" s="1"/>
  <c r="D20" i="4"/>
  <c r="F20" i="4" s="1"/>
  <c r="G19" i="4"/>
  <c r="I19" i="4" s="1"/>
  <c r="D19" i="4"/>
  <c r="F19" i="4" s="1"/>
  <c r="G18" i="4"/>
  <c r="I18" i="4" s="1"/>
  <c r="D18" i="4"/>
  <c r="F18" i="4" s="1"/>
  <c r="I17" i="4"/>
  <c r="G17" i="4"/>
  <c r="D17" i="4"/>
  <c r="F17" i="4" s="1"/>
  <c r="G16" i="4"/>
  <c r="I16" i="4" s="1"/>
  <c r="D16" i="4"/>
  <c r="F16" i="4" s="1"/>
  <c r="G15" i="4"/>
  <c r="I15" i="4" s="1"/>
  <c r="D15" i="4"/>
  <c r="F15" i="4" s="1"/>
  <c r="G14" i="4"/>
  <c r="I14" i="4" s="1"/>
  <c r="D14" i="4"/>
  <c r="F14" i="4" s="1"/>
  <c r="G13" i="4"/>
  <c r="I13" i="4" s="1"/>
  <c r="F13" i="4"/>
  <c r="D13" i="4"/>
  <c r="G12" i="4"/>
  <c r="I12" i="4" s="1"/>
  <c r="D12" i="4"/>
  <c r="F12" i="4" s="1"/>
  <c r="G11" i="4"/>
  <c r="I11" i="4" s="1"/>
  <c r="D11" i="4"/>
  <c r="F11" i="4" s="1"/>
  <c r="G10" i="4"/>
  <c r="I10" i="4" s="1"/>
  <c r="D10" i="4"/>
  <c r="F10" i="4" s="1"/>
  <c r="G9" i="4"/>
  <c r="I9" i="4" s="1"/>
  <c r="D9" i="4"/>
  <c r="F9" i="4" s="1"/>
  <c r="G8" i="4"/>
  <c r="I8" i="4" s="1"/>
  <c r="D8" i="4"/>
  <c r="F8" i="4" s="1"/>
  <c r="G7" i="4"/>
  <c r="I7" i="4" s="1"/>
  <c r="D7" i="4"/>
  <c r="F7" i="4" s="1"/>
  <c r="G6" i="4"/>
  <c r="I6" i="4" s="1"/>
  <c r="F6" i="4"/>
  <c r="D6" i="4"/>
  <c r="G5" i="4"/>
  <c r="I5" i="4" s="1"/>
  <c r="D5" i="4"/>
  <c r="F5" i="4" s="1"/>
</calcChain>
</file>

<file path=xl/sharedStrings.xml><?xml version="1.0" encoding="utf-8"?>
<sst xmlns="http://schemas.openxmlformats.org/spreadsheetml/2006/main" count="229" uniqueCount="137">
  <si>
    <t>Raw Latex</t>
  </si>
  <si>
    <t xml:space="preserve">FOIL </t>
  </si>
  <si>
    <t>FURNACE  OIL MV2 GRADE IS:1593:1928</t>
  </si>
  <si>
    <t>Silicone Oil 350 CST - USP/BP Grade</t>
  </si>
  <si>
    <t>Secondary Pkg Mat</t>
  </si>
  <si>
    <t>Qty</t>
  </si>
  <si>
    <t>Unit</t>
  </si>
  <si>
    <t>SL NO</t>
  </si>
  <si>
    <t>NAME OF THE ITEM</t>
  </si>
  <si>
    <t>ANNUAL REQUIREMENT</t>
  </si>
  <si>
    <t>NEXT 3 YEAR REQUIREMENT</t>
  </si>
  <si>
    <t>NEXT FIVE YEAR REQUIREMENT</t>
  </si>
  <si>
    <t>CRCY</t>
  </si>
  <si>
    <t>QTY</t>
  </si>
  <si>
    <t>RATE</t>
  </si>
  <si>
    <t>TOTAL</t>
  </si>
  <si>
    <t>PVC PELLETS SHEET GRADE</t>
  </si>
  <si>
    <t>INR</t>
  </si>
  <si>
    <t>PVC PELLETSTUBE GRADE</t>
  </si>
  <si>
    <t>PS LABELS, 85X85</t>
  </si>
  <si>
    <t>LAYFLAT</t>
  </si>
  <si>
    <t>ALUMINIUM FOIL3 LAYER PRINTED</t>
  </si>
  <si>
    <t>ALUMINIUM FOIL4 LAYER PRINTED</t>
  </si>
  <si>
    <t>ALUMINIUM FOIL4 LAYER SPL PRINTED</t>
  </si>
  <si>
    <t>ALUMINIUM FOIL3 LAYER SPL PRINTED</t>
  </si>
  <si>
    <t>CYCLOHEXANONE AR</t>
  </si>
  <si>
    <t>TRISODIUM CITRATE IP/USP</t>
  </si>
  <si>
    <t>CITRIC ACID IP/USP</t>
  </si>
  <si>
    <t>d)SODIUM DIHYDROGEN ORTHO PHOSPHATE IP/USP</t>
  </si>
  <si>
    <t>DEXTROSE IP/USP</t>
  </si>
  <si>
    <t>ADENINE IP/USP</t>
  </si>
  <si>
    <t>SODIUM CHLORIDE IP/USP</t>
  </si>
  <si>
    <t>MANNITOL IP/USP</t>
  </si>
  <si>
    <t>METHYLENE DICHLORIDE - LR GRADE</t>
  </si>
  <si>
    <t>NEEDLE CANNULA 16G</t>
  </si>
  <si>
    <t>USD</t>
  </si>
  <si>
    <t>NEEDLE CANNULA  17G</t>
  </si>
  <si>
    <t>MEDICAL GRADE PVC SHEET</t>
  </si>
  <si>
    <t>MULTIPLE SAMPLING DEVICE</t>
  </si>
  <si>
    <t>OXYGEN ABSORBER</t>
  </si>
  <si>
    <t xml:space="preserve">FILTER </t>
  </si>
  <si>
    <t>JPY</t>
  </si>
  <si>
    <t xml:space="preserve">COPPER COLLAR FOR CUT 380A </t>
  </si>
  <si>
    <t xml:space="preserve">INSERTION TUBE FOR CUT 200B&amp;380A </t>
  </si>
  <si>
    <t xml:space="preserve">INSERTION TUBE FOR M 375 CARE IUD       </t>
  </si>
  <si>
    <t xml:space="preserve">COPPER WIRE 99.9%PURE 0.25MM </t>
  </si>
  <si>
    <t>COPPER WIRE 99.9%PURE 0.40MM</t>
  </si>
  <si>
    <t>HDPE SUTURE FOR CU -T</t>
  </si>
  <si>
    <t>NYLONE SUTURE FOR CU-T</t>
  </si>
  <si>
    <t xml:space="preserve">TYVEK POUCH FOR TUBAL RING </t>
  </si>
  <si>
    <t>POUCH 3 SIDE SEALED FOR SURGICAL SUTURE</t>
  </si>
  <si>
    <t>ID CARD FOR CU -T</t>
  </si>
  <si>
    <t xml:space="preserve">INFORMATION SHEET CU-T 375 </t>
  </si>
  <si>
    <t xml:space="preserve"> PATIENT INFORMATION SHEET CU-T 380A</t>
  </si>
  <si>
    <t>PRESCRIBING INFORMATION SHEET CU -T 380A</t>
  </si>
  <si>
    <t>FILM FILM POUCH -PET/PEPOUCH</t>
  </si>
  <si>
    <t>MASTER CARTON UNIVERSAL 18 KG</t>
  </si>
  <si>
    <t>MASTER CARTON SPL 23 KG</t>
  </si>
  <si>
    <t>MASTER CARTON SPL 28 KG</t>
  </si>
  <si>
    <t>MASTER CARTON GAMMA</t>
  </si>
  <si>
    <t>MASTER CARTON CU-T</t>
  </si>
  <si>
    <t>MASTER CARTON SUTURE</t>
  </si>
  <si>
    <t>DC FOR CU-T</t>
  </si>
  <si>
    <t>DC FOR SUTURE</t>
  </si>
  <si>
    <t>Estimated Procurement Plan (Akkulam Factory) for next 5 years</t>
  </si>
  <si>
    <t>Sl No</t>
  </si>
  <si>
    <t xml:space="preserve">Name of the Item </t>
  </si>
  <si>
    <t>uom</t>
  </si>
  <si>
    <t>Anticipated Requirement for next 3 years</t>
  </si>
  <si>
    <t>Anticipated Requirement for next 5 years</t>
  </si>
  <si>
    <t xml:space="preserve">Fluff Pulp </t>
  </si>
  <si>
    <t>ADMT</t>
  </si>
  <si>
    <t xml:space="preserve">Glue </t>
  </si>
  <si>
    <t>Ton</t>
  </si>
  <si>
    <t xml:space="preserve"> Back Sheet</t>
  </si>
  <si>
    <t>Perforated Poly Sheet</t>
  </si>
  <si>
    <t xml:space="preserve">Sheet, Non Woven, </t>
  </si>
  <si>
    <t>Tissue Paper</t>
  </si>
  <si>
    <t>Release Paper</t>
  </si>
  <si>
    <t>Bio degradable Back sheet</t>
  </si>
  <si>
    <t>Bio degradable Perforated Poly</t>
  </si>
  <si>
    <t>Pouches LDPE</t>
  </si>
  <si>
    <t>Lakh Pcs</t>
  </si>
  <si>
    <t>Bio degradable pouches</t>
  </si>
  <si>
    <t>Master cartons</t>
  </si>
  <si>
    <t>Lakh Nos</t>
  </si>
  <si>
    <t>4-Hydroxy Benzaldehyde</t>
  </si>
  <si>
    <t>Kgs</t>
  </si>
  <si>
    <t>3-Methoxy Pohenol</t>
  </si>
  <si>
    <t>Diethyl Ether  (Dry)</t>
  </si>
  <si>
    <t>Ltr</t>
  </si>
  <si>
    <t>Tetra Hydro Furon</t>
  </si>
  <si>
    <t>Beta Pyrollidino Ethyl Chloride</t>
  </si>
  <si>
    <t>Ethyl  Acetate</t>
  </si>
  <si>
    <t>Diethyl Ether  (Commercial)</t>
  </si>
  <si>
    <t>Raw  Latex</t>
  </si>
  <si>
    <t>Silicone Oil</t>
  </si>
  <si>
    <t>Foil Laminates for Condom</t>
  </si>
  <si>
    <t>reels</t>
  </si>
  <si>
    <t>Al. Foil for Tablets</t>
  </si>
  <si>
    <t>PVC Foil</t>
  </si>
  <si>
    <t>Master cartons OCP &amp; Condom</t>
  </si>
  <si>
    <t>Lakh Nos.</t>
  </si>
  <si>
    <t>Wallets OCP</t>
  </si>
  <si>
    <t>Cartons OCP</t>
  </si>
  <si>
    <t>Leaflets OCP</t>
  </si>
  <si>
    <t xml:space="preserve">Levonorgestrel IP </t>
  </si>
  <si>
    <t>kg</t>
  </si>
  <si>
    <t xml:space="preserve">Ethinyloestradiol IP  </t>
  </si>
  <si>
    <t>Lactose IP</t>
  </si>
  <si>
    <t xml:space="preserve">Ferrous Fumerate IP </t>
  </si>
  <si>
    <t>Wallets Condom</t>
  </si>
  <si>
    <t>Carton Condom</t>
  </si>
  <si>
    <t>Furnace Oil</t>
  </si>
  <si>
    <t>MT</t>
  </si>
  <si>
    <t>Estimated Procurement Plan (Kanagala Factory) for next 5 years</t>
  </si>
  <si>
    <t>Sl. No.</t>
  </si>
  <si>
    <t>Name of the Item</t>
  </si>
  <si>
    <t>Anticipated Requirements for next 3 years</t>
  </si>
  <si>
    <t>Anticipated Requirements for next 5 years</t>
  </si>
  <si>
    <t>Value (Cr)</t>
  </si>
  <si>
    <t>Foil</t>
  </si>
  <si>
    <t>REL</t>
  </si>
  <si>
    <t>Silicon Oil</t>
  </si>
  <si>
    <t>KG</t>
  </si>
  <si>
    <t>EVA Ring</t>
  </si>
  <si>
    <t>NO</t>
  </si>
  <si>
    <t>Leaflet</t>
  </si>
  <si>
    <t>Wallet</t>
  </si>
  <si>
    <t>DC</t>
  </si>
  <si>
    <t>MC</t>
  </si>
  <si>
    <t>Polythene Pouch</t>
  </si>
  <si>
    <t>Polythene Bag</t>
  </si>
  <si>
    <t>Estimated Procurement Plan (Kakkanad Factory) for next 5 years</t>
  </si>
  <si>
    <t>Estimated Procurement Plan (Peroorkada  Factory) for next 5 years</t>
  </si>
  <si>
    <t>qty in 2022 -23</t>
  </si>
  <si>
    <t>rate in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</si>
</sst>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/>
    <xf numFmtId="43" fontId="4" fillId="0" borderId="1" xfId="1" applyFont="1" applyBorder="1"/>
    <xf numFmtId="43" fontId="4" fillId="0" borderId="1" xfId="1" applyNumberFormat="1" applyFont="1" applyBorder="1"/>
    <xf numFmtId="0" fontId="4" fillId="0" borderId="1" xfId="0" applyFont="1" applyBorder="1" applyAlignme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165" fontId="4" fillId="0" borderId="1" xfId="1" applyNumberFormat="1" applyFont="1" applyBorder="1"/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/>
    <xf numFmtId="0" fontId="4" fillId="0" borderId="0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10" fillId="0" borderId="1" xfId="0" applyFont="1" applyBorder="1"/>
    <xf numFmtId="0" fontId="6" fillId="0" borderId="1" xfId="0" applyFont="1" applyBorder="1"/>
    <xf numFmtId="164" fontId="10" fillId="0" borderId="1" xfId="1" applyNumberFormat="1" applyFont="1" applyBorder="1"/>
    <xf numFmtId="43" fontId="10" fillId="0" borderId="1" xfId="0" applyNumberFormat="1" applyFont="1" applyBorder="1"/>
    <xf numFmtId="43" fontId="10" fillId="0" borderId="1" xfId="0" applyNumberFormat="1" applyFont="1" applyBorder="1" applyAlignment="1">
      <alignment horizontal="right"/>
    </xf>
    <xf numFmtId="0" fontId="10" fillId="0" borderId="0" xfId="0" applyFont="1"/>
    <xf numFmtId="0" fontId="10" fillId="0" borderId="1" xfId="0" applyFont="1" applyFill="1" applyBorder="1"/>
    <xf numFmtId="43" fontId="10" fillId="0" borderId="1" xfId="1" applyFont="1" applyBorder="1" applyAlignment="1">
      <alignment horizontal="left"/>
    </xf>
    <xf numFmtId="43" fontId="10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FC%20OM%20projections%20MoH%203-5%20ye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4">
          <cell r="P4">
            <v>35224</v>
          </cell>
          <cell r="Q4">
            <v>14.211580712</v>
          </cell>
          <cell r="S4">
            <v>61064</v>
          </cell>
          <cell r="T4">
            <v>24.637064631999998</v>
          </cell>
        </row>
        <row r="5">
          <cell r="P5">
            <v>476560</v>
          </cell>
          <cell r="Q5">
            <v>12.152279999999999</v>
          </cell>
          <cell r="S5">
            <v>826160</v>
          </cell>
          <cell r="T5">
            <v>21.067079999999997</v>
          </cell>
        </row>
        <row r="6">
          <cell r="P6">
            <v>72520000</v>
          </cell>
          <cell r="Q6">
            <v>1.8855199999999999</v>
          </cell>
          <cell r="S6">
            <v>125720000</v>
          </cell>
          <cell r="T6">
            <v>3.2687200000000001</v>
          </cell>
        </row>
        <row r="7">
          <cell r="P7">
            <v>7252000</v>
          </cell>
          <cell r="Q7">
            <v>3.2996600000000003</v>
          </cell>
          <cell r="S7">
            <v>12572000</v>
          </cell>
          <cell r="T7">
            <v>5.7202600000000006</v>
          </cell>
        </row>
        <row r="8">
          <cell r="P8">
            <v>204092</v>
          </cell>
          <cell r="Q8">
            <v>2.1225567999999999</v>
          </cell>
          <cell r="S8">
            <v>353812</v>
          </cell>
          <cell r="T8">
            <v>3.6796448000000002</v>
          </cell>
        </row>
        <row r="9">
          <cell r="P9">
            <v>59052</v>
          </cell>
          <cell r="Q9">
            <v>0.81196500000000005</v>
          </cell>
          <cell r="S9">
            <v>102372</v>
          </cell>
          <cell r="T9">
            <v>1.4076150000000001</v>
          </cell>
        </row>
        <row r="10">
          <cell r="P10">
            <v>18648</v>
          </cell>
          <cell r="Q10">
            <v>0.25734239999999997</v>
          </cell>
          <cell r="S10">
            <v>32328</v>
          </cell>
          <cell r="T10">
            <v>0.44612640000000003</v>
          </cell>
        </row>
        <row r="17">
          <cell r="P17">
            <v>10000</v>
          </cell>
          <cell r="Q17">
            <v>3.4916</v>
          </cell>
          <cell r="S17">
            <v>17500</v>
          </cell>
          <cell r="T17">
            <v>6.1103000000000005</v>
          </cell>
        </row>
        <row r="18">
          <cell r="P18">
            <v>35560</v>
          </cell>
          <cell r="Q18">
            <v>0.90678000000000003</v>
          </cell>
          <cell r="S18">
            <v>62230</v>
          </cell>
          <cell r="T18">
            <v>1.586865</v>
          </cell>
        </row>
        <row r="19">
          <cell r="P19">
            <v>20522800</v>
          </cell>
          <cell r="Q19">
            <v>5.9516119999999999</v>
          </cell>
          <cell r="S19">
            <v>35914900</v>
          </cell>
          <cell r="T19">
            <v>10.415320999999999</v>
          </cell>
        </row>
        <row r="20">
          <cell r="P20">
            <v>5075000</v>
          </cell>
          <cell r="Q20">
            <v>0.522725</v>
          </cell>
          <cell r="S20">
            <v>8881250</v>
          </cell>
          <cell r="T20">
            <v>0.91476875000000002</v>
          </cell>
        </row>
        <row r="21">
          <cell r="P21">
            <v>5075000</v>
          </cell>
          <cell r="Q21">
            <v>1.9285000000000001</v>
          </cell>
          <cell r="S21">
            <v>8881250</v>
          </cell>
          <cell r="T21">
            <v>3.3748749999999998</v>
          </cell>
        </row>
        <row r="22">
          <cell r="P22">
            <v>203000</v>
          </cell>
          <cell r="Q22">
            <v>4.1615000000000002</v>
          </cell>
          <cell r="S22">
            <v>355250</v>
          </cell>
          <cell r="T22">
            <v>7.2826249999999995</v>
          </cell>
        </row>
        <row r="23">
          <cell r="P23">
            <v>25400</v>
          </cell>
          <cell r="Q23">
            <v>0.38290499999999994</v>
          </cell>
          <cell r="S23">
            <v>44450</v>
          </cell>
          <cell r="T23">
            <v>0.67008374999999998</v>
          </cell>
        </row>
        <row r="24">
          <cell r="P24">
            <v>3760</v>
          </cell>
          <cell r="Q24">
            <v>6.2040000000000005E-2</v>
          </cell>
          <cell r="S24">
            <v>6580</v>
          </cell>
          <cell r="T24">
            <v>0.10857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F4" sqref="F4"/>
    </sheetView>
  </sheetViews>
  <sheetFormatPr defaultRowHeight="14.5" x14ac:dyDescent="0.35"/>
  <cols>
    <col min="2" max="2" width="47.7265625" bestFit="1" customWidth="1"/>
    <col min="3" max="3" width="10.453125" customWidth="1"/>
    <col min="4" max="5" width="12.7265625" hidden="1" customWidth="1"/>
    <col min="6" max="6" width="22.26953125" customWidth="1"/>
    <col min="7" max="7" width="13" customWidth="1"/>
    <col min="8" max="8" width="17.7265625" customWidth="1"/>
    <col min="9" max="9" width="14.7265625" customWidth="1"/>
  </cols>
  <sheetData>
    <row r="1" spans="1:9" ht="18.5" x14ac:dyDescent="0.45">
      <c r="A1" s="33" t="s">
        <v>134</v>
      </c>
      <c r="B1" s="33"/>
      <c r="C1" s="33"/>
      <c r="D1" s="33"/>
      <c r="E1" s="33"/>
      <c r="F1" s="33"/>
      <c r="G1" s="33"/>
      <c r="H1" s="33"/>
      <c r="I1" s="33"/>
    </row>
    <row r="2" spans="1:9" ht="43.15" customHeight="1" x14ac:dyDescent="0.35">
      <c r="A2" s="34" t="s">
        <v>116</v>
      </c>
      <c r="B2" s="34" t="s">
        <v>117</v>
      </c>
      <c r="C2" s="34" t="s">
        <v>6</v>
      </c>
      <c r="D2" s="34" t="s">
        <v>135</v>
      </c>
      <c r="E2" s="34" t="s">
        <v>136</v>
      </c>
      <c r="F2" s="36" t="s">
        <v>118</v>
      </c>
      <c r="G2" s="36"/>
      <c r="H2" s="36" t="s">
        <v>119</v>
      </c>
      <c r="I2" s="36"/>
    </row>
    <row r="3" spans="1:9" x14ac:dyDescent="0.35">
      <c r="A3" s="35"/>
      <c r="B3" s="35"/>
      <c r="C3" s="35"/>
      <c r="D3" s="35"/>
      <c r="E3" s="35"/>
      <c r="F3" s="1" t="s">
        <v>5</v>
      </c>
      <c r="G3" s="1" t="s">
        <v>120</v>
      </c>
      <c r="H3" s="1" t="s">
        <v>5</v>
      </c>
      <c r="I3" s="1" t="s">
        <v>120</v>
      </c>
    </row>
    <row r="4" spans="1:9" s="29" customFormat="1" ht="25" customHeight="1" x14ac:dyDescent="0.45">
      <c r="A4" s="24">
        <v>1</v>
      </c>
      <c r="B4" s="24" t="s">
        <v>0</v>
      </c>
      <c r="C4" s="26" t="s">
        <v>122</v>
      </c>
      <c r="D4" s="24">
        <v>2805439</v>
      </c>
      <c r="E4" s="24">
        <v>34.78</v>
      </c>
      <c r="F4" s="31">
        <f>D4*3</f>
        <v>8416317</v>
      </c>
      <c r="G4" s="32">
        <f>E4*3</f>
        <v>104.34</v>
      </c>
      <c r="H4" s="26">
        <f>D4*5</f>
        <v>14027195</v>
      </c>
      <c r="I4" s="28">
        <f>E4*5</f>
        <v>173.9</v>
      </c>
    </row>
    <row r="5" spans="1:9" s="29" customFormat="1" ht="25" customHeight="1" x14ac:dyDescent="0.45">
      <c r="A5" s="24">
        <v>2</v>
      </c>
      <c r="B5" s="24" t="s">
        <v>1</v>
      </c>
      <c r="C5" s="26" t="s">
        <v>124</v>
      </c>
      <c r="D5" s="24">
        <v>76235</v>
      </c>
      <c r="E5" s="24">
        <v>26.42</v>
      </c>
      <c r="F5" s="31">
        <f t="shared" ref="F5:G8" si="0">D5*3</f>
        <v>228705</v>
      </c>
      <c r="G5" s="32">
        <f t="shared" si="0"/>
        <v>79.260000000000005</v>
      </c>
      <c r="H5" s="26">
        <f t="shared" ref="H5:I8" si="1">D5*5</f>
        <v>381175</v>
      </c>
      <c r="I5" s="28">
        <f t="shared" si="1"/>
        <v>132.10000000000002</v>
      </c>
    </row>
    <row r="6" spans="1:9" s="29" customFormat="1" ht="25" customHeight="1" x14ac:dyDescent="0.45">
      <c r="A6" s="24">
        <v>3</v>
      </c>
      <c r="B6" s="24" t="s">
        <v>2</v>
      </c>
      <c r="C6" s="26" t="s">
        <v>126</v>
      </c>
      <c r="D6" s="24">
        <v>3023.5699999999997</v>
      </c>
      <c r="E6" s="24">
        <v>18.02</v>
      </c>
      <c r="F6" s="31">
        <f t="shared" si="0"/>
        <v>9070.7099999999991</v>
      </c>
      <c r="G6" s="32">
        <f t="shared" si="0"/>
        <v>54.06</v>
      </c>
      <c r="H6" s="26">
        <f t="shared" si="1"/>
        <v>15117.849999999999</v>
      </c>
      <c r="I6" s="28">
        <f t="shared" si="1"/>
        <v>90.1</v>
      </c>
    </row>
    <row r="7" spans="1:9" s="29" customFormat="1" ht="25" customHeight="1" x14ac:dyDescent="0.45">
      <c r="A7" s="24">
        <v>4</v>
      </c>
      <c r="B7" s="24" t="s">
        <v>3</v>
      </c>
      <c r="C7" s="26" t="s">
        <v>126</v>
      </c>
      <c r="D7" s="24">
        <v>350002.5</v>
      </c>
      <c r="E7" s="24">
        <v>16.53</v>
      </c>
      <c r="F7" s="31">
        <f t="shared" si="0"/>
        <v>1050007.5</v>
      </c>
      <c r="G7" s="32">
        <f t="shared" si="0"/>
        <v>49.59</v>
      </c>
      <c r="H7" s="26">
        <f t="shared" si="1"/>
        <v>1750012.5</v>
      </c>
      <c r="I7" s="28">
        <f t="shared" si="1"/>
        <v>82.65</v>
      </c>
    </row>
    <row r="8" spans="1:9" s="29" customFormat="1" ht="25" customHeight="1" x14ac:dyDescent="0.45">
      <c r="A8" s="24">
        <v>5</v>
      </c>
      <c r="B8" s="30" t="s">
        <v>4</v>
      </c>
      <c r="C8" s="26" t="s">
        <v>126</v>
      </c>
      <c r="D8" s="24">
        <v>85034563</v>
      </c>
      <c r="E8" s="24">
        <v>10.76</v>
      </c>
      <c r="F8" s="31">
        <f t="shared" si="0"/>
        <v>255103689</v>
      </c>
      <c r="G8" s="32">
        <f t="shared" si="0"/>
        <v>32.28</v>
      </c>
      <c r="H8" s="26">
        <f t="shared" si="1"/>
        <v>425172815</v>
      </c>
      <c r="I8" s="28">
        <f t="shared" si="1"/>
        <v>53.8</v>
      </c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7" workbookViewId="0">
      <selection sqref="A1:J1"/>
    </sheetView>
  </sheetViews>
  <sheetFormatPr defaultColWidth="9.1796875" defaultRowHeight="14.5" x14ac:dyDescent="0.35"/>
  <cols>
    <col min="1" max="1" width="5.54296875" style="3" customWidth="1"/>
    <col min="2" max="2" width="50.54296875" style="2" customWidth="1"/>
    <col min="3" max="3" width="15" style="2" customWidth="1"/>
    <col min="4" max="4" width="15.81640625" style="2" customWidth="1"/>
    <col min="5" max="5" width="15.7265625" style="2" customWidth="1"/>
    <col min="6" max="6" width="22.453125" style="2" customWidth="1"/>
    <col min="7" max="7" width="15.81640625" style="2" customWidth="1"/>
    <col min="8" max="8" width="14.26953125" style="2" customWidth="1"/>
    <col min="9" max="9" width="18.1796875" style="2" bestFit="1" customWidth="1"/>
    <col min="10" max="10" width="6.54296875" style="2" customWidth="1"/>
    <col min="11" max="11" width="63.1796875" style="2" customWidth="1"/>
    <col min="12" max="16384" width="9.1796875" style="2"/>
  </cols>
  <sheetData>
    <row r="1" spans="1:10" ht="19" x14ac:dyDescent="0.45">
      <c r="A1" s="37" t="s">
        <v>64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2.5" customHeight="1" x14ac:dyDescent="0.35"/>
    <row r="3" spans="1:10" s="4" customFormat="1" ht="17.25" customHeight="1" x14ac:dyDescent="0.35">
      <c r="A3" s="38" t="s">
        <v>7</v>
      </c>
      <c r="B3" s="38" t="s">
        <v>8</v>
      </c>
      <c r="C3" s="39" t="s">
        <v>9</v>
      </c>
      <c r="D3" s="38" t="s">
        <v>10</v>
      </c>
      <c r="E3" s="38"/>
      <c r="F3" s="38"/>
      <c r="G3" s="38" t="s">
        <v>11</v>
      </c>
      <c r="H3" s="38"/>
      <c r="I3" s="38"/>
      <c r="J3" s="41" t="s">
        <v>12</v>
      </c>
    </row>
    <row r="4" spans="1:10" s="4" customFormat="1" ht="15" customHeight="1" x14ac:dyDescent="0.35">
      <c r="A4" s="38"/>
      <c r="B4" s="38"/>
      <c r="C4" s="40"/>
      <c r="D4" s="5" t="s">
        <v>13</v>
      </c>
      <c r="E4" s="5" t="s">
        <v>14</v>
      </c>
      <c r="F4" s="5" t="s">
        <v>15</v>
      </c>
      <c r="G4" s="5" t="s">
        <v>13</v>
      </c>
      <c r="H4" s="5" t="s">
        <v>14</v>
      </c>
      <c r="I4" s="5" t="s">
        <v>15</v>
      </c>
      <c r="J4" s="41"/>
    </row>
    <row r="5" spans="1:10" x14ac:dyDescent="0.35">
      <c r="A5" s="6">
        <v>1</v>
      </c>
      <c r="B5" s="7" t="s">
        <v>16</v>
      </c>
      <c r="C5" s="8">
        <v>300000</v>
      </c>
      <c r="D5" s="8">
        <f t="shared" ref="D5:D25" si="0">C5*3</f>
        <v>900000</v>
      </c>
      <c r="E5" s="9">
        <v>167</v>
      </c>
      <c r="F5" s="9">
        <f>D5*E5</f>
        <v>150300000</v>
      </c>
      <c r="G5" s="8">
        <f t="shared" ref="G5:G25" si="1">C5*5</f>
        <v>1500000</v>
      </c>
      <c r="H5" s="10">
        <v>167</v>
      </c>
      <c r="I5" s="9">
        <f t="shared" ref="I5:I25" si="2">G5*H5</f>
        <v>250500000</v>
      </c>
      <c r="J5" s="7" t="s">
        <v>17</v>
      </c>
    </row>
    <row r="6" spans="1:10" x14ac:dyDescent="0.35">
      <c r="A6" s="6">
        <v>2</v>
      </c>
      <c r="B6" s="7" t="s">
        <v>18</v>
      </c>
      <c r="C6" s="8">
        <v>150000</v>
      </c>
      <c r="D6" s="8">
        <f t="shared" si="0"/>
        <v>450000</v>
      </c>
      <c r="E6" s="9">
        <v>147</v>
      </c>
      <c r="F6" s="9">
        <f t="shared" ref="F6:F41" si="3">D6*E6</f>
        <v>66150000</v>
      </c>
      <c r="G6" s="8">
        <f t="shared" si="1"/>
        <v>750000</v>
      </c>
      <c r="H6" s="10">
        <v>147</v>
      </c>
      <c r="I6" s="9">
        <f t="shared" si="2"/>
        <v>110250000</v>
      </c>
      <c r="J6" s="7" t="s">
        <v>17</v>
      </c>
    </row>
    <row r="7" spans="1:10" x14ac:dyDescent="0.35">
      <c r="A7" s="6">
        <v>3</v>
      </c>
      <c r="B7" s="7" t="s">
        <v>19</v>
      </c>
      <c r="C7" s="8">
        <v>15000000</v>
      </c>
      <c r="D7" s="8">
        <f t="shared" si="0"/>
        <v>45000000</v>
      </c>
      <c r="E7" s="9">
        <v>3.84</v>
      </c>
      <c r="F7" s="9">
        <f t="shared" si="3"/>
        <v>172800000</v>
      </c>
      <c r="G7" s="8">
        <f t="shared" si="1"/>
        <v>75000000</v>
      </c>
      <c r="H7" s="10">
        <v>3.84</v>
      </c>
      <c r="I7" s="9">
        <f t="shared" si="2"/>
        <v>288000000</v>
      </c>
      <c r="J7" s="7" t="s">
        <v>17</v>
      </c>
    </row>
    <row r="8" spans="1:10" x14ac:dyDescent="0.35">
      <c r="A8" s="6">
        <v>4</v>
      </c>
      <c r="B8" s="7" t="s">
        <v>20</v>
      </c>
      <c r="C8" s="8">
        <v>100000</v>
      </c>
      <c r="D8" s="8">
        <f t="shared" si="0"/>
        <v>300000</v>
      </c>
      <c r="E8" s="9">
        <v>153</v>
      </c>
      <c r="F8" s="9">
        <f t="shared" si="3"/>
        <v>45900000</v>
      </c>
      <c r="G8" s="8">
        <f t="shared" si="1"/>
        <v>500000</v>
      </c>
      <c r="H8" s="10">
        <v>153</v>
      </c>
      <c r="I8" s="9">
        <f t="shared" si="2"/>
        <v>76500000</v>
      </c>
      <c r="J8" s="7" t="s">
        <v>17</v>
      </c>
    </row>
    <row r="9" spans="1:10" x14ac:dyDescent="0.35">
      <c r="A9" s="6">
        <v>5</v>
      </c>
      <c r="B9" s="7" t="s">
        <v>21</v>
      </c>
      <c r="C9" s="8">
        <v>800000</v>
      </c>
      <c r="D9" s="8">
        <f t="shared" si="0"/>
        <v>2400000</v>
      </c>
      <c r="E9" s="9">
        <v>9.4</v>
      </c>
      <c r="F9" s="9">
        <f t="shared" si="3"/>
        <v>22560000</v>
      </c>
      <c r="G9" s="8">
        <f t="shared" si="1"/>
        <v>4000000</v>
      </c>
      <c r="H9" s="10">
        <v>9.4</v>
      </c>
      <c r="I9" s="9">
        <f t="shared" si="2"/>
        <v>37600000</v>
      </c>
      <c r="J9" s="7" t="s">
        <v>17</v>
      </c>
    </row>
    <row r="10" spans="1:10" x14ac:dyDescent="0.35">
      <c r="A10" s="6">
        <v>6</v>
      </c>
      <c r="B10" s="7" t="s">
        <v>22</v>
      </c>
      <c r="C10" s="8">
        <v>400000</v>
      </c>
      <c r="D10" s="8">
        <f t="shared" si="0"/>
        <v>1200000</v>
      </c>
      <c r="E10" s="9">
        <v>12.1</v>
      </c>
      <c r="F10" s="9">
        <f t="shared" si="3"/>
        <v>14520000</v>
      </c>
      <c r="G10" s="8">
        <f t="shared" si="1"/>
        <v>2000000</v>
      </c>
      <c r="H10" s="10">
        <v>12.1</v>
      </c>
      <c r="I10" s="9">
        <f t="shared" si="2"/>
        <v>24200000</v>
      </c>
      <c r="J10" s="7" t="s">
        <v>17</v>
      </c>
    </row>
    <row r="11" spans="1:10" x14ac:dyDescent="0.35">
      <c r="A11" s="6">
        <v>7</v>
      </c>
      <c r="B11" s="7" t="s">
        <v>23</v>
      </c>
      <c r="C11" s="8">
        <v>300000</v>
      </c>
      <c r="D11" s="8">
        <f t="shared" si="0"/>
        <v>900000</v>
      </c>
      <c r="E11" s="9">
        <v>13.66</v>
      </c>
      <c r="F11" s="9">
        <f t="shared" si="3"/>
        <v>12294000</v>
      </c>
      <c r="G11" s="8">
        <f t="shared" si="1"/>
        <v>1500000</v>
      </c>
      <c r="H11" s="10">
        <v>13.66</v>
      </c>
      <c r="I11" s="9">
        <f t="shared" si="2"/>
        <v>20490000</v>
      </c>
      <c r="J11" s="7" t="s">
        <v>17</v>
      </c>
    </row>
    <row r="12" spans="1:10" x14ac:dyDescent="0.35">
      <c r="A12" s="6">
        <v>8</v>
      </c>
      <c r="B12" s="7" t="s">
        <v>24</v>
      </c>
      <c r="C12" s="8">
        <v>500000</v>
      </c>
      <c r="D12" s="8">
        <f t="shared" si="0"/>
        <v>1500000</v>
      </c>
      <c r="E12" s="9">
        <v>10.59</v>
      </c>
      <c r="F12" s="9">
        <f t="shared" si="3"/>
        <v>15885000</v>
      </c>
      <c r="G12" s="8">
        <f t="shared" si="1"/>
        <v>2500000</v>
      </c>
      <c r="H12" s="10">
        <v>10.59</v>
      </c>
      <c r="I12" s="9">
        <f t="shared" si="2"/>
        <v>26475000</v>
      </c>
      <c r="J12" s="7" t="s">
        <v>17</v>
      </c>
    </row>
    <row r="13" spans="1:10" x14ac:dyDescent="0.35">
      <c r="A13" s="6">
        <v>9</v>
      </c>
      <c r="B13" s="11" t="s">
        <v>25</v>
      </c>
      <c r="C13" s="12">
        <v>700</v>
      </c>
      <c r="D13" s="8">
        <f t="shared" si="0"/>
        <v>2100</v>
      </c>
      <c r="E13" s="9">
        <v>452.92</v>
      </c>
      <c r="F13" s="9">
        <f t="shared" si="3"/>
        <v>951132</v>
      </c>
      <c r="G13" s="8">
        <f t="shared" si="1"/>
        <v>3500</v>
      </c>
      <c r="H13" s="10">
        <v>452.92</v>
      </c>
      <c r="I13" s="9">
        <f t="shared" si="2"/>
        <v>1585220</v>
      </c>
      <c r="J13" s="7" t="s">
        <v>17</v>
      </c>
    </row>
    <row r="14" spans="1:10" x14ac:dyDescent="0.35">
      <c r="A14" s="6">
        <v>10</v>
      </c>
      <c r="B14" s="11" t="s">
        <v>26</v>
      </c>
      <c r="C14" s="12">
        <v>20000</v>
      </c>
      <c r="D14" s="8">
        <f t="shared" si="0"/>
        <v>60000</v>
      </c>
      <c r="E14" s="9">
        <v>405</v>
      </c>
      <c r="F14" s="9">
        <f t="shared" si="3"/>
        <v>24300000</v>
      </c>
      <c r="G14" s="8">
        <f t="shared" si="1"/>
        <v>100000</v>
      </c>
      <c r="H14" s="10">
        <v>405</v>
      </c>
      <c r="I14" s="9">
        <f t="shared" si="2"/>
        <v>40500000</v>
      </c>
      <c r="J14" s="7" t="s">
        <v>17</v>
      </c>
    </row>
    <row r="15" spans="1:10" x14ac:dyDescent="0.35">
      <c r="A15" s="6">
        <v>11</v>
      </c>
      <c r="B15" s="11" t="s">
        <v>27</v>
      </c>
      <c r="C15" s="12">
        <v>2500</v>
      </c>
      <c r="D15" s="8">
        <f t="shared" si="0"/>
        <v>7500</v>
      </c>
      <c r="E15" s="9">
        <v>415</v>
      </c>
      <c r="F15" s="9">
        <f t="shared" si="3"/>
        <v>3112500</v>
      </c>
      <c r="G15" s="8">
        <f t="shared" si="1"/>
        <v>12500</v>
      </c>
      <c r="H15" s="10">
        <v>415</v>
      </c>
      <c r="I15" s="9">
        <f t="shared" si="2"/>
        <v>5187500</v>
      </c>
      <c r="J15" s="7" t="s">
        <v>17</v>
      </c>
    </row>
    <row r="16" spans="1:10" x14ac:dyDescent="0.35">
      <c r="A16" s="6">
        <v>12</v>
      </c>
      <c r="B16" s="11" t="s">
        <v>28</v>
      </c>
      <c r="C16" s="12">
        <v>5000</v>
      </c>
      <c r="D16" s="8">
        <f t="shared" si="0"/>
        <v>15000</v>
      </c>
      <c r="E16" s="9">
        <v>520</v>
      </c>
      <c r="F16" s="9">
        <f t="shared" si="3"/>
        <v>7800000</v>
      </c>
      <c r="G16" s="8">
        <f t="shared" si="1"/>
        <v>25000</v>
      </c>
      <c r="H16" s="10">
        <v>520</v>
      </c>
      <c r="I16" s="9">
        <f t="shared" si="2"/>
        <v>13000000</v>
      </c>
      <c r="J16" s="7" t="s">
        <v>17</v>
      </c>
    </row>
    <row r="17" spans="1:10" x14ac:dyDescent="0.35">
      <c r="A17" s="6">
        <v>13</v>
      </c>
      <c r="B17" s="11" t="s">
        <v>29</v>
      </c>
      <c r="C17" s="12">
        <v>25000</v>
      </c>
      <c r="D17" s="8">
        <f t="shared" si="0"/>
        <v>75000</v>
      </c>
      <c r="E17" s="9">
        <v>168.96</v>
      </c>
      <c r="F17" s="9">
        <f t="shared" si="3"/>
        <v>12672000</v>
      </c>
      <c r="G17" s="8">
        <f t="shared" si="1"/>
        <v>125000</v>
      </c>
      <c r="H17" s="10">
        <v>168.96</v>
      </c>
      <c r="I17" s="9">
        <f t="shared" si="2"/>
        <v>21120000</v>
      </c>
      <c r="J17" s="7" t="s">
        <v>17</v>
      </c>
    </row>
    <row r="18" spans="1:10" x14ac:dyDescent="0.35">
      <c r="A18" s="6">
        <v>14</v>
      </c>
      <c r="B18" s="11" t="s">
        <v>30</v>
      </c>
      <c r="C18" s="12">
        <v>300</v>
      </c>
      <c r="D18" s="8">
        <f t="shared" si="0"/>
        <v>900</v>
      </c>
      <c r="E18" s="9">
        <v>5686</v>
      </c>
      <c r="F18" s="9">
        <f t="shared" si="3"/>
        <v>5117400</v>
      </c>
      <c r="G18" s="8">
        <f t="shared" si="1"/>
        <v>1500</v>
      </c>
      <c r="H18" s="10">
        <v>5686</v>
      </c>
      <c r="I18" s="9">
        <f t="shared" si="2"/>
        <v>8529000</v>
      </c>
      <c r="J18" s="7" t="s">
        <v>17</v>
      </c>
    </row>
    <row r="19" spans="1:10" x14ac:dyDescent="0.35">
      <c r="A19" s="6">
        <v>15</v>
      </c>
      <c r="B19" s="11" t="s">
        <v>31</v>
      </c>
      <c r="C19" s="12">
        <v>5000</v>
      </c>
      <c r="D19" s="8">
        <f t="shared" si="0"/>
        <v>15000</v>
      </c>
      <c r="E19" s="9">
        <v>96</v>
      </c>
      <c r="F19" s="9">
        <f t="shared" si="3"/>
        <v>1440000</v>
      </c>
      <c r="G19" s="8">
        <f t="shared" si="1"/>
        <v>25000</v>
      </c>
      <c r="H19" s="10">
        <v>96</v>
      </c>
      <c r="I19" s="9">
        <f t="shared" si="2"/>
        <v>2400000</v>
      </c>
      <c r="J19" s="7" t="s">
        <v>17</v>
      </c>
    </row>
    <row r="20" spans="1:10" x14ac:dyDescent="0.35">
      <c r="A20" s="6">
        <v>16</v>
      </c>
      <c r="B20" s="11" t="s">
        <v>32</v>
      </c>
      <c r="C20" s="12">
        <v>5000</v>
      </c>
      <c r="D20" s="8">
        <f t="shared" si="0"/>
        <v>15000</v>
      </c>
      <c r="E20" s="9">
        <v>688</v>
      </c>
      <c r="F20" s="9">
        <f t="shared" si="3"/>
        <v>10320000</v>
      </c>
      <c r="G20" s="8">
        <f t="shared" si="1"/>
        <v>25000</v>
      </c>
      <c r="H20" s="10">
        <v>688</v>
      </c>
      <c r="I20" s="9">
        <f t="shared" si="2"/>
        <v>17200000</v>
      </c>
      <c r="J20" s="7" t="s">
        <v>17</v>
      </c>
    </row>
    <row r="21" spans="1:10" x14ac:dyDescent="0.35">
      <c r="A21" s="6">
        <v>17</v>
      </c>
      <c r="B21" s="13" t="s">
        <v>33</v>
      </c>
      <c r="C21" s="14">
        <v>400</v>
      </c>
      <c r="D21" s="8">
        <f t="shared" si="0"/>
        <v>1200</v>
      </c>
      <c r="E21" s="9">
        <v>182</v>
      </c>
      <c r="F21" s="9">
        <f t="shared" si="3"/>
        <v>218400</v>
      </c>
      <c r="G21" s="8">
        <f t="shared" si="1"/>
        <v>2000</v>
      </c>
      <c r="H21" s="10">
        <v>182</v>
      </c>
      <c r="I21" s="9">
        <f t="shared" si="2"/>
        <v>364000</v>
      </c>
      <c r="J21" s="7" t="s">
        <v>17</v>
      </c>
    </row>
    <row r="22" spans="1:10" x14ac:dyDescent="0.35">
      <c r="A22" s="6">
        <v>18</v>
      </c>
      <c r="B22" s="15" t="s">
        <v>34</v>
      </c>
      <c r="C22" s="8">
        <v>8000000</v>
      </c>
      <c r="D22" s="8">
        <f t="shared" si="0"/>
        <v>24000000</v>
      </c>
      <c r="E22" s="16">
        <v>2.7E-2</v>
      </c>
      <c r="F22" s="9">
        <f t="shared" si="3"/>
        <v>648000</v>
      </c>
      <c r="G22" s="8">
        <f t="shared" si="1"/>
        <v>40000000</v>
      </c>
      <c r="H22" s="16">
        <v>2.7E-2</v>
      </c>
      <c r="I22" s="9">
        <f>G22*H22</f>
        <v>1080000</v>
      </c>
      <c r="J22" s="7" t="s">
        <v>35</v>
      </c>
    </row>
    <row r="23" spans="1:10" x14ac:dyDescent="0.35">
      <c r="A23" s="6">
        <v>19</v>
      </c>
      <c r="B23" s="15" t="s">
        <v>36</v>
      </c>
      <c r="C23" s="8">
        <v>700000</v>
      </c>
      <c r="D23" s="8">
        <f t="shared" si="0"/>
        <v>2100000</v>
      </c>
      <c r="E23" s="16">
        <v>2.7E-2</v>
      </c>
      <c r="F23" s="9">
        <f t="shared" si="3"/>
        <v>56700</v>
      </c>
      <c r="G23" s="8">
        <f t="shared" si="1"/>
        <v>3500000</v>
      </c>
      <c r="H23" s="16">
        <v>2.7E-2</v>
      </c>
      <c r="I23" s="9">
        <f t="shared" si="2"/>
        <v>94500</v>
      </c>
      <c r="J23" s="7" t="s">
        <v>35</v>
      </c>
    </row>
    <row r="24" spans="1:10" x14ac:dyDescent="0.35">
      <c r="A24" s="6">
        <v>20</v>
      </c>
      <c r="B24" s="15" t="s">
        <v>37</v>
      </c>
      <c r="C24" s="8">
        <v>210000</v>
      </c>
      <c r="D24" s="8">
        <f t="shared" si="0"/>
        <v>630000</v>
      </c>
      <c r="E24" s="16">
        <v>3.87</v>
      </c>
      <c r="F24" s="9">
        <f t="shared" si="3"/>
        <v>2438100</v>
      </c>
      <c r="G24" s="8">
        <f t="shared" si="1"/>
        <v>1050000</v>
      </c>
      <c r="H24" s="16">
        <v>3.87</v>
      </c>
      <c r="I24" s="9">
        <f t="shared" si="2"/>
        <v>4063500</v>
      </c>
      <c r="J24" s="7" t="s">
        <v>35</v>
      </c>
    </row>
    <row r="25" spans="1:10" x14ac:dyDescent="0.35">
      <c r="A25" s="6">
        <v>21</v>
      </c>
      <c r="B25" s="7" t="s">
        <v>38</v>
      </c>
      <c r="C25" s="8">
        <v>1200000</v>
      </c>
      <c r="D25" s="8">
        <f t="shared" si="0"/>
        <v>3600000</v>
      </c>
      <c r="E25" s="16">
        <v>0.22</v>
      </c>
      <c r="F25" s="9">
        <f t="shared" si="3"/>
        <v>792000</v>
      </c>
      <c r="G25" s="8">
        <f t="shared" si="1"/>
        <v>6000000</v>
      </c>
      <c r="H25" s="16">
        <v>0.22</v>
      </c>
      <c r="I25" s="9">
        <f t="shared" si="2"/>
        <v>1320000</v>
      </c>
      <c r="J25" s="7" t="s">
        <v>35</v>
      </c>
    </row>
    <row r="26" spans="1:10" x14ac:dyDescent="0.35">
      <c r="A26" s="6">
        <v>22</v>
      </c>
      <c r="B26" s="7" t="s">
        <v>39</v>
      </c>
      <c r="C26" s="8">
        <v>1500000</v>
      </c>
      <c r="D26" s="8">
        <f>C26*3</f>
        <v>4500000</v>
      </c>
      <c r="E26" s="9">
        <v>1.75</v>
      </c>
      <c r="F26" s="9">
        <f t="shared" si="3"/>
        <v>7875000</v>
      </c>
      <c r="G26" s="8">
        <f>C26*5</f>
        <v>7500000</v>
      </c>
      <c r="H26" s="10">
        <v>1.75</v>
      </c>
      <c r="I26" s="9">
        <f>H26*G26</f>
        <v>13125000</v>
      </c>
      <c r="J26" s="7" t="s">
        <v>17</v>
      </c>
    </row>
    <row r="27" spans="1:10" x14ac:dyDescent="0.35">
      <c r="A27" s="6">
        <v>23</v>
      </c>
      <c r="B27" s="7" t="s">
        <v>40</v>
      </c>
      <c r="C27" s="8">
        <v>25000</v>
      </c>
      <c r="D27" s="8">
        <f>C27*3</f>
        <v>75000</v>
      </c>
      <c r="E27" s="9">
        <v>360</v>
      </c>
      <c r="F27" s="9">
        <f t="shared" si="3"/>
        <v>27000000</v>
      </c>
      <c r="G27" s="8">
        <f>C27*5</f>
        <v>125000</v>
      </c>
      <c r="H27" s="10">
        <v>360</v>
      </c>
      <c r="I27" s="9">
        <f>H27*G27</f>
        <v>45000000</v>
      </c>
      <c r="J27" s="7" t="s">
        <v>41</v>
      </c>
    </row>
    <row r="28" spans="1:10" x14ac:dyDescent="0.35">
      <c r="A28" s="6">
        <v>24</v>
      </c>
      <c r="B28" s="7" t="s">
        <v>42</v>
      </c>
      <c r="C28" s="8">
        <v>12000000</v>
      </c>
      <c r="D28" s="8">
        <f t="shared" ref="D28:D41" si="4">C28*3</f>
        <v>36000000</v>
      </c>
      <c r="E28" s="9">
        <v>0.79</v>
      </c>
      <c r="F28" s="9">
        <f t="shared" si="3"/>
        <v>28440000</v>
      </c>
      <c r="G28" s="8">
        <f t="shared" ref="G28:G41" si="5">C28*5</f>
        <v>60000000</v>
      </c>
      <c r="H28" s="10">
        <v>0.79</v>
      </c>
      <c r="I28" s="9">
        <f t="shared" ref="I28:I41" si="6">H28*G28</f>
        <v>47400000</v>
      </c>
      <c r="J28" s="7" t="s">
        <v>17</v>
      </c>
    </row>
    <row r="29" spans="1:10" x14ac:dyDescent="0.35">
      <c r="A29" s="6">
        <v>25</v>
      </c>
      <c r="B29" s="7" t="s">
        <v>43</v>
      </c>
      <c r="C29" s="8">
        <v>5000000</v>
      </c>
      <c r="D29" s="8">
        <f t="shared" si="4"/>
        <v>15000000</v>
      </c>
      <c r="E29" s="9">
        <v>0.89</v>
      </c>
      <c r="F29" s="9">
        <f t="shared" si="3"/>
        <v>13350000</v>
      </c>
      <c r="G29" s="8">
        <f t="shared" si="5"/>
        <v>25000000</v>
      </c>
      <c r="H29" s="10">
        <v>0.89</v>
      </c>
      <c r="I29" s="9">
        <f t="shared" si="6"/>
        <v>22250000</v>
      </c>
      <c r="J29" s="7" t="s">
        <v>17</v>
      </c>
    </row>
    <row r="30" spans="1:10" x14ac:dyDescent="0.35">
      <c r="A30" s="6">
        <v>26</v>
      </c>
      <c r="B30" s="7" t="s">
        <v>44</v>
      </c>
      <c r="C30" s="8">
        <v>5000000</v>
      </c>
      <c r="D30" s="8">
        <f t="shared" si="4"/>
        <v>15000000</v>
      </c>
      <c r="E30" s="9">
        <v>0.89</v>
      </c>
      <c r="F30" s="9">
        <f t="shared" si="3"/>
        <v>13350000</v>
      </c>
      <c r="G30" s="8">
        <f t="shared" si="5"/>
        <v>25000000</v>
      </c>
      <c r="H30" s="10">
        <v>0.89</v>
      </c>
      <c r="I30" s="9">
        <f t="shared" si="6"/>
        <v>22250000</v>
      </c>
      <c r="J30" s="7" t="s">
        <v>17</v>
      </c>
    </row>
    <row r="31" spans="1:10" x14ac:dyDescent="0.35">
      <c r="A31" s="6">
        <v>27</v>
      </c>
      <c r="B31" s="7" t="s">
        <v>45</v>
      </c>
      <c r="C31" s="8">
        <v>950</v>
      </c>
      <c r="D31" s="8">
        <f t="shared" si="4"/>
        <v>2850</v>
      </c>
      <c r="E31" s="9">
        <v>1413</v>
      </c>
      <c r="F31" s="9">
        <f t="shared" si="3"/>
        <v>4027050</v>
      </c>
      <c r="G31" s="8">
        <f t="shared" si="5"/>
        <v>4750</v>
      </c>
      <c r="H31" s="10">
        <v>1413</v>
      </c>
      <c r="I31" s="9">
        <f t="shared" si="6"/>
        <v>6711750</v>
      </c>
      <c r="J31" s="7" t="s">
        <v>17</v>
      </c>
    </row>
    <row r="32" spans="1:10" x14ac:dyDescent="0.35">
      <c r="A32" s="6">
        <v>28</v>
      </c>
      <c r="B32" s="17" t="s">
        <v>46</v>
      </c>
      <c r="C32" s="8">
        <v>900</v>
      </c>
      <c r="D32" s="8">
        <f t="shared" si="4"/>
        <v>2700</v>
      </c>
      <c r="E32" s="9">
        <v>1383</v>
      </c>
      <c r="F32" s="9">
        <f t="shared" si="3"/>
        <v>3734100</v>
      </c>
      <c r="G32" s="8">
        <f t="shared" si="5"/>
        <v>4500</v>
      </c>
      <c r="H32" s="10">
        <v>1383</v>
      </c>
      <c r="I32" s="9">
        <f t="shared" si="6"/>
        <v>6223500</v>
      </c>
      <c r="J32" s="7" t="s">
        <v>17</v>
      </c>
    </row>
    <row r="33" spans="1:10" x14ac:dyDescent="0.35">
      <c r="A33" s="6">
        <v>29</v>
      </c>
      <c r="B33" s="17" t="s">
        <v>47</v>
      </c>
      <c r="C33" s="8">
        <v>100</v>
      </c>
      <c r="D33" s="8">
        <f>C33*3</f>
        <v>300</v>
      </c>
      <c r="E33" s="9">
        <v>12459</v>
      </c>
      <c r="F33" s="9">
        <f>D33*E33</f>
        <v>3737700</v>
      </c>
      <c r="G33" s="8">
        <f>C33*5</f>
        <v>500</v>
      </c>
      <c r="H33" s="9">
        <v>12459</v>
      </c>
      <c r="I33" s="9">
        <f>H33*G33</f>
        <v>6229500</v>
      </c>
      <c r="J33" s="7" t="s">
        <v>17</v>
      </c>
    </row>
    <row r="34" spans="1:10" x14ac:dyDescent="0.35">
      <c r="A34" s="6">
        <v>30</v>
      </c>
      <c r="B34" s="17" t="s">
        <v>48</v>
      </c>
      <c r="C34" s="8">
        <v>40</v>
      </c>
      <c r="D34" s="8">
        <f>C34*3</f>
        <v>120</v>
      </c>
      <c r="E34" s="9">
        <v>11889</v>
      </c>
      <c r="F34" s="9">
        <f>D34*E34</f>
        <v>1426680</v>
      </c>
      <c r="G34" s="8">
        <f>C34*5</f>
        <v>200</v>
      </c>
      <c r="H34" s="9">
        <v>11889</v>
      </c>
      <c r="I34" s="9">
        <f>H34*G34</f>
        <v>2377800</v>
      </c>
      <c r="J34" s="7" t="s">
        <v>17</v>
      </c>
    </row>
    <row r="35" spans="1:10" x14ac:dyDescent="0.35">
      <c r="A35" s="6">
        <v>31</v>
      </c>
      <c r="B35" s="17" t="s">
        <v>49</v>
      </c>
      <c r="C35" s="8">
        <v>2000000</v>
      </c>
      <c r="D35" s="8">
        <f t="shared" si="4"/>
        <v>6000000</v>
      </c>
      <c r="E35" s="9">
        <v>0.7</v>
      </c>
      <c r="F35" s="9">
        <f t="shared" si="3"/>
        <v>4200000</v>
      </c>
      <c r="G35" s="8">
        <f t="shared" si="5"/>
        <v>10000000</v>
      </c>
      <c r="H35" s="10">
        <v>0.7</v>
      </c>
      <c r="I35" s="9">
        <f t="shared" si="6"/>
        <v>7000000</v>
      </c>
      <c r="J35" s="7" t="s">
        <v>17</v>
      </c>
    </row>
    <row r="36" spans="1:10" x14ac:dyDescent="0.35">
      <c r="A36" s="6">
        <v>32</v>
      </c>
      <c r="B36" s="17" t="s">
        <v>50</v>
      </c>
      <c r="C36" s="8">
        <v>2500000</v>
      </c>
      <c r="D36" s="8">
        <f t="shared" si="4"/>
        <v>7500000</v>
      </c>
      <c r="E36" s="9">
        <v>0.48</v>
      </c>
      <c r="F36" s="9">
        <f t="shared" si="3"/>
        <v>3600000</v>
      </c>
      <c r="G36" s="8">
        <f t="shared" si="5"/>
        <v>12500000</v>
      </c>
      <c r="H36" s="10">
        <v>0.48</v>
      </c>
      <c r="I36" s="9">
        <f t="shared" si="6"/>
        <v>6000000</v>
      </c>
      <c r="J36" s="7" t="s">
        <v>17</v>
      </c>
    </row>
    <row r="37" spans="1:10" x14ac:dyDescent="0.35">
      <c r="A37" s="6">
        <v>33</v>
      </c>
      <c r="B37" s="17" t="s">
        <v>51</v>
      </c>
      <c r="C37" s="8">
        <v>8000000</v>
      </c>
      <c r="D37" s="8">
        <f t="shared" si="4"/>
        <v>24000000</v>
      </c>
      <c r="E37" s="9">
        <v>0.53900000000000003</v>
      </c>
      <c r="F37" s="9">
        <f t="shared" si="3"/>
        <v>12936000</v>
      </c>
      <c r="G37" s="8">
        <f t="shared" si="5"/>
        <v>40000000</v>
      </c>
      <c r="H37" s="10">
        <v>0.53900000000000003</v>
      </c>
      <c r="I37" s="9">
        <f t="shared" si="6"/>
        <v>21560000</v>
      </c>
      <c r="J37" s="7" t="s">
        <v>17</v>
      </c>
    </row>
    <row r="38" spans="1:10" x14ac:dyDescent="0.35">
      <c r="A38" s="6">
        <v>34</v>
      </c>
      <c r="B38" s="17" t="s">
        <v>52</v>
      </c>
      <c r="C38" s="8">
        <v>250000</v>
      </c>
      <c r="D38" s="8">
        <f t="shared" si="4"/>
        <v>750000</v>
      </c>
      <c r="E38" s="9">
        <v>0.82099999999999995</v>
      </c>
      <c r="F38" s="9">
        <f t="shared" si="3"/>
        <v>615750</v>
      </c>
      <c r="G38" s="8">
        <f t="shared" si="5"/>
        <v>1250000</v>
      </c>
      <c r="H38" s="10">
        <v>0.82099999999999995</v>
      </c>
      <c r="I38" s="9">
        <f t="shared" si="6"/>
        <v>1026249.9999999999</v>
      </c>
      <c r="J38" s="7" t="s">
        <v>17</v>
      </c>
    </row>
    <row r="39" spans="1:10" x14ac:dyDescent="0.35">
      <c r="A39" s="6">
        <v>35</v>
      </c>
      <c r="B39" s="17" t="s">
        <v>53</v>
      </c>
      <c r="C39" s="8">
        <v>400000</v>
      </c>
      <c r="D39" s="8">
        <f t="shared" si="4"/>
        <v>1200000</v>
      </c>
      <c r="E39" s="9">
        <v>0.53300000000000003</v>
      </c>
      <c r="F39" s="9">
        <f t="shared" si="3"/>
        <v>639600</v>
      </c>
      <c r="G39" s="8">
        <f t="shared" si="5"/>
        <v>2000000</v>
      </c>
      <c r="H39" s="10">
        <v>0.53300000000000003</v>
      </c>
      <c r="I39" s="9">
        <f t="shared" si="6"/>
        <v>1066000</v>
      </c>
      <c r="J39" s="7" t="s">
        <v>17</v>
      </c>
    </row>
    <row r="40" spans="1:10" x14ac:dyDescent="0.35">
      <c r="A40" s="6">
        <v>36</v>
      </c>
      <c r="B40" s="17" t="s">
        <v>54</v>
      </c>
      <c r="C40" s="8">
        <v>400000</v>
      </c>
      <c r="D40" s="8">
        <f t="shared" si="4"/>
        <v>1200000</v>
      </c>
      <c r="E40" s="9">
        <v>0.90600000000000003</v>
      </c>
      <c r="F40" s="9">
        <f t="shared" si="3"/>
        <v>1087200</v>
      </c>
      <c r="G40" s="8">
        <f t="shared" si="5"/>
        <v>2000000</v>
      </c>
      <c r="H40" s="10">
        <v>0.90600000000000003</v>
      </c>
      <c r="I40" s="9">
        <f t="shared" si="6"/>
        <v>1812000</v>
      </c>
      <c r="J40" s="7" t="s">
        <v>17</v>
      </c>
    </row>
    <row r="41" spans="1:10" x14ac:dyDescent="0.35">
      <c r="A41" s="6">
        <v>37</v>
      </c>
      <c r="B41" s="17" t="s">
        <v>55</v>
      </c>
      <c r="C41" s="8">
        <v>8000000</v>
      </c>
      <c r="D41" s="8">
        <f t="shared" si="4"/>
        <v>24000000</v>
      </c>
      <c r="E41" s="9">
        <v>2</v>
      </c>
      <c r="F41" s="9">
        <f t="shared" si="3"/>
        <v>48000000</v>
      </c>
      <c r="G41" s="8">
        <f t="shared" si="5"/>
        <v>40000000</v>
      </c>
      <c r="H41" s="10">
        <v>2</v>
      </c>
      <c r="I41" s="9">
        <f t="shared" si="6"/>
        <v>80000000</v>
      </c>
      <c r="J41" s="7" t="s">
        <v>17</v>
      </c>
    </row>
    <row r="42" spans="1:10" x14ac:dyDescent="0.35">
      <c r="A42" s="6">
        <v>38</v>
      </c>
      <c r="B42" s="7" t="s">
        <v>56</v>
      </c>
      <c r="C42" s="8">
        <v>80000</v>
      </c>
      <c r="D42" s="8">
        <f>C42*3</f>
        <v>240000</v>
      </c>
      <c r="E42" s="9">
        <v>55</v>
      </c>
      <c r="F42" s="9">
        <f>D42*E42</f>
        <v>13200000</v>
      </c>
      <c r="G42" s="8">
        <f>C42*5</f>
        <v>400000</v>
      </c>
      <c r="H42" s="10">
        <v>55</v>
      </c>
      <c r="I42" s="9">
        <f>H42*G42</f>
        <v>22000000</v>
      </c>
      <c r="J42" s="7" t="s">
        <v>17</v>
      </c>
    </row>
    <row r="43" spans="1:10" x14ac:dyDescent="0.35">
      <c r="A43" s="6">
        <v>39</v>
      </c>
      <c r="B43" s="7" t="s">
        <v>57</v>
      </c>
      <c r="C43" s="8">
        <v>40000</v>
      </c>
      <c r="D43" s="8">
        <f>C43*3</f>
        <v>120000</v>
      </c>
      <c r="E43" s="9">
        <v>106</v>
      </c>
      <c r="F43" s="9">
        <f>D43*E43</f>
        <v>12720000</v>
      </c>
      <c r="G43" s="8">
        <f>C43*5</f>
        <v>200000</v>
      </c>
      <c r="H43" s="10">
        <v>106</v>
      </c>
      <c r="I43" s="9">
        <f>G43*H43</f>
        <v>21200000</v>
      </c>
      <c r="J43" s="7" t="s">
        <v>17</v>
      </c>
    </row>
    <row r="44" spans="1:10" x14ac:dyDescent="0.35">
      <c r="A44" s="6">
        <v>40</v>
      </c>
      <c r="B44" s="7" t="s">
        <v>58</v>
      </c>
      <c r="C44" s="8">
        <v>10000</v>
      </c>
      <c r="D44" s="8">
        <f>C44*3</f>
        <v>30000</v>
      </c>
      <c r="E44" s="9">
        <v>182</v>
      </c>
      <c r="F44" s="9">
        <f>D44*E44</f>
        <v>5460000</v>
      </c>
      <c r="G44" s="8">
        <f>C44*5</f>
        <v>50000</v>
      </c>
      <c r="H44" s="10">
        <v>182</v>
      </c>
      <c r="I44" s="9">
        <f>G44*H44</f>
        <v>9100000</v>
      </c>
      <c r="J44" s="7" t="s">
        <v>17</v>
      </c>
    </row>
    <row r="45" spans="1:10" x14ac:dyDescent="0.35">
      <c r="A45" s="6">
        <v>41</v>
      </c>
      <c r="B45" s="7" t="s">
        <v>59</v>
      </c>
      <c r="C45" s="8">
        <v>3000</v>
      </c>
      <c r="D45" s="8">
        <f>C45*3</f>
        <v>9000</v>
      </c>
      <c r="E45" s="9">
        <v>109</v>
      </c>
      <c r="F45" s="9">
        <f>D45*E45</f>
        <v>981000</v>
      </c>
      <c r="G45" s="8">
        <f>C45*5</f>
        <v>15000</v>
      </c>
      <c r="H45" s="10">
        <v>109</v>
      </c>
      <c r="I45" s="9">
        <f t="shared" ref="I45:I49" si="7">G45*H45</f>
        <v>1635000</v>
      </c>
      <c r="J45" s="7" t="s">
        <v>17</v>
      </c>
    </row>
    <row r="46" spans="1:10" x14ac:dyDescent="0.35">
      <c r="A46" s="6">
        <v>42</v>
      </c>
      <c r="B46" s="7" t="s">
        <v>60</v>
      </c>
      <c r="C46" s="9">
        <v>4000</v>
      </c>
      <c r="D46" s="8">
        <f t="shared" ref="D46:D49" si="8">C46*3</f>
        <v>12000</v>
      </c>
      <c r="E46" s="9">
        <v>82.5</v>
      </c>
      <c r="F46" s="9">
        <f t="shared" ref="F46:F49" si="9">D46*E46</f>
        <v>990000</v>
      </c>
      <c r="G46" s="8">
        <f t="shared" ref="G46:G49" si="10">C46*5</f>
        <v>20000</v>
      </c>
      <c r="H46" s="9">
        <v>82.5</v>
      </c>
      <c r="I46" s="9">
        <f t="shared" si="7"/>
        <v>1650000</v>
      </c>
      <c r="J46" s="7" t="s">
        <v>17</v>
      </c>
    </row>
    <row r="47" spans="1:10" x14ac:dyDescent="0.35">
      <c r="A47" s="6">
        <v>43</v>
      </c>
      <c r="B47" s="7" t="s">
        <v>61</v>
      </c>
      <c r="C47" s="7">
        <v>2000</v>
      </c>
      <c r="D47" s="8">
        <f t="shared" si="8"/>
        <v>6000</v>
      </c>
      <c r="E47" s="18">
        <v>64</v>
      </c>
      <c r="F47" s="9">
        <f t="shared" si="9"/>
        <v>384000</v>
      </c>
      <c r="G47" s="8">
        <f t="shared" si="10"/>
        <v>10000</v>
      </c>
      <c r="H47" s="18">
        <v>64</v>
      </c>
      <c r="I47" s="9">
        <f t="shared" si="7"/>
        <v>640000</v>
      </c>
      <c r="J47" s="7" t="s">
        <v>17</v>
      </c>
    </row>
    <row r="48" spans="1:10" x14ac:dyDescent="0.35">
      <c r="A48" s="6">
        <v>44</v>
      </c>
      <c r="B48" s="7" t="s">
        <v>62</v>
      </c>
      <c r="C48" s="7">
        <v>120000</v>
      </c>
      <c r="D48" s="8">
        <f t="shared" si="8"/>
        <v>360000</v>
      </c>
      <c r="E48" s="18">
        <v>21</v>
      </c>
      <c r="F48" s="9">
        <f t="shared" si="9"/>
        <v>7560000</v>
      </c>
      <c r="G48" s="8">
        <f t="shared" si="10"/>
        <v>600000</v>
      </c>
      <c r="H48" s="18">
        <v>21</v>
      </c>
      <c r="I48" s="9">
        <f t="shared" si="7"/>
        <v>12600000</v>
      </c>
      <c r="J48" s="7" t="s">
        <v>17</v>
      </c>
    </row>
    <row r="49" spans="1:10" x14ac:dyDescent="0.35">
      <c r="A49" s="6">
        <v>45</v>
      </c>
      <c r="B49" s="7" t="s">
        <v>63</v>
      </c>
      <c r="C49" s="7">
        <v>12000</v>
      </c>
      <c r="D49" s="8">
        <f t="shared" si="8"/>
        <v>36000</v>
      </c>
      <c r="E49" s="18">
        <v>8</v>
      </c>
      <c r="F49" s="9">
        <f t="shared" si="9"/>
        <v>288000</v>
      </c>
      <c r="G49" s="8">
        <f t="shared" si="10"/>
        <v>60000</v>
      </c>
      <c r="H49" s="18">
        <v>8</v>
      </c>
      <c r="I49" s="9">
        <f t="shared" si="7"/>
        <v>480000</v>
      </c>
      <c r="J49" s="7" t="s">
        <v>17</v>
      </c>
    </row>
    <row r="50" spans="1:10" x14ac:dyDescent="0.35">
      <c r="D50" s="19"/>
      <c r="E50" s="19"/>
    </row>
    <row r="51" spans="1:10" x14ac:dyDescent="0.35">
      <c r="D51" s="19"/>
      <c r="E51" s="19"/>
    </row>
    <row r="52" spans="1:10" x14ac:dyDescent="0.35">
      <c r="D52" s="19"/>
      <c r="E52" s="19"/>
    </row>
    <row r="53" spans="1:10" x14ac:dyDescent="0.35">
      <c r="D53" s="19"/>
      <c r="E53" s="19"/>
    </row>
    <row r="54" spans="1:10" x14ac:dyDescent="0.35">
      <c r="D54" s="19"/>
      <c r="E54" s="19"/>
    </row>
    <row r="55" spans="1:10" x14ac:dyDescent="0.35">
      <c r="D55" s="19"/>
      <c r="E55" s="19"/>
    </row>
    <row r="56" spans="1:10" x14ac:dyDescent="0.35">
      <c r="D56" s="19"/>
      <c r="E56" s="19"/>
    </row>
    <row r="57" spans="1:10" x14ac:dyDescent="0.35">
      <c r="D57" s="19"/>
      <c r="E57" s="19"/>
    </row>
    <row r="58" spans="1:10" x14ac:dyDescent="0.35">
      <c r="D58" s="19"/>
      <c r="E58" s="19"/>
    </row>
    <row r="59" spans="1:10" x14ac:dyDescent="0.35">
      <c r="D59" s="19"/>
      <c r="E59" s="19"/>
    </row>
    <row r="60" spans="1:10" x14ac:dyDescent="0.35">
      <c r="D60" s="19"/>
      <c r="E60" s="19"/>
    </row>
    <row r="61" spans="1:10" x14ac:dyDescent="0.35">
      <c r="D61" s="19"/>
      <c r="E61" s="19"/>
    </row>
    <row r="62" spans="1:10" x14ac:dyDescent="0.35">
      <c r="D62" s="19"/>
      <c r="E62" s="19"/>
    </row>
    <row r="63" spans="1:10" x14ac:dyDescent="0.35">
      <c r="D63" s="19"/>
      <c r="E63" s="19"/>
    </row>
    <row r="64" spans="1:10" x14ac:dyDescent="0.35">
      <c r="D64" s="19"/>
      <c r="E64" s="19"/>
    </row>
  </sheetData>
  <mergeCells count="7">
    <mergeCell ref="A1:J1"/>
    <mergeCell ref="A3:A4"/>
    <mergeCell ref="B3:B4"/>
    <mergeCell ref="C3:C4"/>
    <mergeCell ref="D3:F3"/>
    <mergeCell ref="G3:I3"/>
    <mergeCell ref="J3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6" workbookViewId="0">
      <selection activeCell="I4" sqref="I4"/>
    </sheetView>
  </sheetViews>
  <sheetFormatPr defaultRowHeight="14.5" x14ac:dyDescent="0.35"/>
  <cols>
    <col min="1" max="1" width="9.7265625" customWidth="1"/>
    <col min="2" max="2" width="34.453125" customWidth="1"/>
    <col min="3" max="3" width="14.81640625" customWidth="1"/>
    <col min="4" max="4" width="21.81640625" customWidth="1"/>
    <col min="5" max="5" width="22.7265625" customWidth="1"/>
    <col min="8" max="8" width="12" bestFit="1" customWidth="1"/>
  </cols>
  <sheetData>
    <row r="1" spans="1:5" ht="15.5" x14ac:dyDescent="0.35">
      <c r="A1" s="42" t="s">
        <v>115</v>
      </c>
      <c r="B1" s="42"/>
      <c r="C1" s="42"/>
      <c r="D1" s="42"/>
      <c r="E1" s="42"/>
    </row>
    <row r="2" spans="1:5" ht="45" customHeight="1" x14ac:dyDescent="0.35">
      <c r="A2" s="20" t="s">
        <v>65</v>
      </c>
      <c r="B2" s="20" t="s">
        <v>66</v>
      </c>
      <c r="C2" s="20" t="s">
        <v>67</v>
      </c>
      <c r="D2" s="20" t="s">
        <v>68</v>
      </c>
      <c r="E2" s="20" t="s">
        <v>69</v>
      </c>
    </row>
    <row r="3" spans="1:5" ht="15.5" x14ac:dyDescent="0.35">
      <c r="A3" s="21">
        <v>1</v>
      </c>
      <c r="B3" s="21" t="s">
        <v>70</v>
      </c>
      <c r="C3" s="22" t="s">
        <v>71</v>
      </c>
      <c r="D3" s="22">
        <v>5400</v>
      </c>
      <c r="E3" s="22">
        <v>9900</v>
      </c>
    </row>
    <row r="4" spans="1:5" ht="15.5" x14ac:dyDescent="0.35">
      <c r="A4" s="21">
        <v>2</v>
      </c>
      <c r="B4" s="21" t="s">
        <v>72</v>
      </c>
      <c r="C4" s="22" t="s">
        <v>73</v>
      </c>
      <c r="D4" s="22">
        <v>360</v>
      </c>
      <c r="E4" s="22">
        <v>660</v>
      </c>
    </row>
    <row r="5" spans="1:5" ht="15.5" x14ac:dyDescent="0.35">
      <c r="A5" s="21">
        <v>3</v>
      </c>
      <c r="B5" s="21" t="s">
        <v>74</v>
      </c>
      <c r="C5" s="22" t="s">
        <v>73</v>
      </c>
      <c r="D5" s="22">
        <v>750</v>
      </c>
      <c r="E5" s="22">
        <v>1375</v>
      </c>
    </row>
    <row r="6" spans="1:5" ht="15.5" x14ac:dyDescent="0.35">
      <c r="A6" s="21">
        <v>4</v>
      </c>
      <c r="B6" s="21" t="s">
        <v>75</v>
      </c>
      <c r="C6" s="22" t="s">
        <v>73</v>
      </c>
      <c r="D6" s="22">
        <v>540</v>
      </c>
      <c r="E6" s="22">
        <v>990</v>
      </c>
    </row>
    <row r="7" spans="1:5" ht="15.5" x14ac:dyDescent="0.35">
      <c r="A7" s="21">
        <v>5</v>
      </c>
      <c r="B7" s="21" t="s">
        <v>76</v>
      </c>
      <c r="C7" s="22" t="s">
        <v>73</v>
      </c>
      <c r="D7" s="22">
        <v>210</v>
      </c>
      <c r="E7" s="22">
        <v>385</v>
      </c>
    </row>
    <row r="8" spans="1:5" ht="15.5" x14ac:dyDescent="0.35">
      <c r="A8" s="21">
        <v>6</v>
      </c>
      <c r="B8" s="21" t="s">
        <v>77</v>
      </c>
      <c r="C8" s="22" t="s">
        <v>73</v>
      </c>
      <c r="D8" s="22">
        <v>150</v>
      </c>
      <c r="E8" s="22">
        <v>275</v>
      </c>
    </row>
    <row r="9" spans="1:5" ht="15.5" x14ac:dyDescent="0.35">
      <c r="A9" s="21">
        <v>7</v>
      </c>
      <c r="B9" s="21" t="s">
        <v>78</v>
      </c>
      <c r="C9" s="22" t="s">
        <v>73</v>
      </c>
      <c r="D9" s="22">
        <v>375</v>
      </c>
      <c r="E9" s="22">
        <v>687.5</v>
      </c>
    </row>
    <row r="10" spans="1:5" ht="15.5" x14ac:dyDescent="0.35">
      <c r="A10" s="23">
        <v>8</v>
      </c>
      <c r="B10" s="23" t="s">
        <v>79</v>
      </c>
      <c r="C10" s="22" t="s">
        <v>73</v>
      </c>
      <c r="D10" s="22">
        <v>150</v>
      </c>
      <c r="E10" s="22">
        <v>275</v>
      </c>
    </row>
    <row r="11" spans="1:5" ht="15.5" x14ac:dyDescent="0.35">
      <c r="A11" s="23">
        <v>9</v>
      </c>
      <c r="B11" s="23" t="s">
        <v>80</v>
      </c>
      <c r="C11" s="22" t="s">
        <v>73</v>
      </c>
      <c r="D11" s="22">
        <v>150</v>
      </c>
      <c r="E11" s="22">
        <v>275</v>
      </c>
    </row>
    <row r="12" spans="1:5" ht="15.5" x14ac:dyDescent="0.35">
      <c r="A12" s="23">
        <v>10</v>
      </c>
      <c r="B12" s="23" t="s">
        <v>81</v>
      </c>
      <c r="C12" s="22" t="s">
        <v>82</v>
      </c>
      <c r="D12" s="22">
        <v>600</v>
      </c>
      <c r="E12" s="22">
        <v>1100</v>
      </c>
    </row>
    <row r="13" spans="1:5" ht="15.5" x14ac:dyDescent="0.35">
      <c r="A13" s="23">
        <v>11</v>
      </c>
      <c r="B13" s="23" t="s">
        <v>83</v>
      </c>
      <c r="C13" s="22" t="s">
        <v>82</v>
      </c>
      <c r="D13" s="22">
        <v>300</v>
      </c>
      <c r="E13" s="22">
        <v>550</v>
      </c>
    </row>
    <row r="14" spans="1:5" ht="15.5" x14ac:dyDescent="0.35">
      <c r="A14" s="23">
        <v>12</v>
      </c>
      <c r="B14" s="23" t="s">
        <v>84</v>
      </c>
      <c r="C14" s="22" t="s">
        <v>85</v>
      </c>
      <c r="D14" s="22">
        <v>7.5</v>
      </c>
      <c r="E14" s="22">
        <v>13.75</v>
      </c>
    </row>
    <row r="15" spans="1:5" ht="15.5" x14ac:dyDescent="0.35">
      <c r="A15" s="23">
        <v>13</v>
      </c>
      <c r="B15" s="23" t="s">
        <v>86</v>
      </c>
      <c r="C15" s="22" t="s">
        <v>87</v>
      </c>
      <c r="D15" s="22">
        <v>12000</v>
      </c>
      <c r="E15" s="22">
        <v>22000</v>
      </c>
    </row>
    <row r="16" spans="1:5" ht="15.5" x14ac:dyDescent="0.35">
      <c r="A16" s="23">
        <v>14</v>
      </c>
      <c r="B16" s="23" t="s">
        <v>88</v>
      </c>
      <c r="C16" s="22" t="s">
        <v>87</v>
      </c>
      <c r="D16" s="22">
        <v>11400</v>
      </c>
      <c r="E16" s="22">
        <v>20900</v>
      </c>
    </row>
    <row r="17" spans="1:5" ht="15.5" x14ac:dyDescent="0.35">
      <c r="A17" s="23">
        <v>15</v>
      </c>
      <c r="B17" s="23" t="s">
        <v>89</v>
      </c>
      <c r="C17" s="22" t="s">
        <v>90</v>
      </c>
      <c r="D17" s="22">
        <v>96000</v>
      </c>
      <c r="E17" s="22">
        <v>176000</v>
      </c>
    </row>
    <row r="18" spans="1:5" ht="15.5" x14ac:dyDescent="0.35">
      <c r="A18" s="23">
        <v>16</v>
      </c>
      <c r="B18" s="23" t="s">
        <v>91</v>
      </c>
      <c r="C18" s="22" t="s">
        <v>90</v>
      </c>
      <c r="D18" s="22">
        <v>66000</v>
      </c>
      <c r="E18" s="22">
        <v>121000</v>
      </c>
    </row>
    <row r="19" spans="1:5" ht="15.5" x14ac:dyDescent="0.35">
      <c r="A19" s="23">
        <v>17</v>
      </c>
      <c r="B19" s="23" t="s">
        <v>92</v>
      </c>
      <c r="C19" s="22" t="s">
        <v>87</v>
      </c>
      <c r="D19" s="22">
        <v>3180</v>
      </c>
      <c r="E19" s="22">
        <v>5830</v>
      </c>
    </row>
    <row r="20" spans="1:5" ht="15.5" x14ac:dyDescent="0.35">
      <c r="A20" s="23">
        <v>18</v>
      </c>
      <c r="B20" s="23" t="s">
        <v>93</v>
      </c>
      <c r="C20" s="22" t="s">
        <v>90</v>
      </c>
      <c r="D20" s="22">
        <v>162000</v>
      </c>
      <c r="E20" s="22">
        <v>297000</v>
      </c>
    </row>
    <row r="21" spans="1:5" ht="15.5" x14ac:dyDescent="0.35">
      <c r="A21" s="23">
        <v>19</v>
      </c>
      <c r="B21" s="23" t="s">
        <v>94</v>
      </c>
      <c r="C21" s="22" t="s">
        <v>90</v>
      </c>
      <c r="D21" s="22">
        <v>192000</v>
      </c>
      <c r="E21" s="22">
        <v>352000</v>
      </c>
    </row>
    <row r="22" spans="1:5" ht="15.5" x14ac:dyDescent="0.35">
      <c r="A22" s="23">
        <v>20</v>
      </c>
      <c r="B22" s="23" t="s">
        <v>95</v>
      </c>
      <c r="C22" s="22" t="s">
        <v>73</v>
      </c>
      <c r="D22" s="22">
        <v>1560</v>
      </c>
      <c r="E22" s="22">
        <v>2860</v>
      </c>
    </row>
    <row r="23" spans="1:5" ht="15.5" x14ac:dyDescent="0.35">
      <c r="A23" s="23">
        <v>21</v>
      </c>
      <c r="B23" s="23" t="s">
        <v>96</v>
      </c>
      <c r="C23" s="22" t="s">
        <v>73</v>
      </c>
      <c r="D23" s="22">
        <v>195</v>
      </c>
      <c r="E23" s="22">
        <v>357.5</v>
      </c>
    </row>
    <row r="24" spans="1:5" ht="15.5" x14ac:dyDescent="0.35">
      <c r="A24" s="23">
        <v>22</v>
      </c>
      <c r="B24" s="23" t="s">
        <v>97</v>
      </c>
      <c r="C24" s="22" t="s">
        <v>98</v>
      </c>
      <c r="D24" s="22">
        <v>45000</v>
      </c>
      <c r="E24" s="22">
        <v>82500</v>
      </c>
    </row>
    <row r="25" spans="1:5" ht="15.5" x14ac:dyDescent="0.35">
      <c r="A25" s="23">
        <v>23</v>
      </c>
      <c r="B25" s="23" t="s">
        <v>99</v>
      </c>
      <c r="C25" s="22" t="s">
        <v>73</v>
      </c>
      <c r="D25" s="22">
        <v>60</v>
      </c>
      <c r="E25" s="22">
        <v>110</v>
      </c>
    </row>
    <row r="26" spans="1:5" ht="15.5" x14ac:dyDescent="0.35">
      <c r="A26" s="23">
        <v>24</v>
      </c>
      <c r="B26" s="23" t="s">
        <v>100</v>
      </c>
      <c r="C26" s="22" t="s">
        <v>73</v>
      </c>
      <c r="D26" s="22">
        <v>270</v>
      </c>
      <c r="E26" s="22">
        <v>495</v>
      </c>
    </row>
    <row r="27" spans="1:5" ht="15.5" x14ac:dyDescent="0.35">
      <c r="A27" s="23">
        <v>25</v>
      </c>
      <c r="B27" s="23" t="s">
        <v>101</v>
      </c>
      <c r="C27" s="22" t="s">
        <v>102</v>
      </c>
      <c r="D27" s="22">
        <v>3.75</v>
      </c>
      <c r="E27" s="22">
        <v>6.875</v>
      </c>
    </row>
    <row r="28" spans="1:5" ht="15.5" x14ac:dyDescent="0.35">
      <c r="A28" s="23">
        <v>26</v>
      </c>
      <c r="B28" s="23" t="s">
        <v>103</v>
      </c>
      <c r="C28" s="22" t="s">
        <v>102</v>
      </c>
      <c r="D28" s="22">
        <v>2295</v>
      </c>
      <c r="E28" s="22">
        <v>4207.5</v>
      </c>
    </row>
    <row r="29" spans="1:5" ht="15.5" x14ac:dyDescent="0.35">
      <c r="A29" s="23">
        <v>27</v>
      </c>
      <c r="B29" s="23" t="s">
        <v>104</v>
      </c>
      <c r="C29" s="22" t="s">
        <v>102</v>
      </c>
      <c r="D29" s="22">
        <v>22.950000000000003</v>
      </c>
      <c r="E29" s="22">
        <v>42.075000000000003</v>
      </c>
    </row>
    <row r="30" spans="1:5" ht="15.5" x14ac:dyDescent="0.35">
      <c r="A30" s="23">
        <v>28</v>
      </c>
      <c r="B30" s="23" t="s">
        <v>105</v>
      </c>
      <c r="C30" s="22" t="s">
        <v>102</v>
      </c>
      <c r="D30" s="22">
        <v>2295</v>
      </c>
      <c r="E30" s="22">
        <v>4207.5</v>
      </c>
    </row>
    <row r="31" spans="1:5" ht="15.5" x14ac:dyDescent="0.35">
      <c r="A31" s="23">
        <v>29</v>
      </c>
      <c r="B31" s="21" t="s">
        <v>106</v>
      </c>
      <c r="C31" s="22" t="s">
        <v>107</v>
      </c>
      <c r="D31" s="22">
        <v>750</v>
      </c>
      <c r="E31" s="22">
        <v>1375</v>
      </c>
    </row>
    <row r="32" spans="1:5" ht="15.5" x14ac:dyDescent="0.35">
      <c r="A32" s="23">
        <v>30</v>
      </c>
      <c r="B32" s="21" t="s">
        <v>108</v>
      </c>
      <c r="C32" s="22" t="s">
        <v>107</v>
      </c>
      <c r="D32" s="22">
        <v>150</v>
      </c>
      <c r="E32" s="22">
        <v>275</v>
      </c>
    </row>
    <row r="33" spans="1:5" ht="15.5" x14ac:dyDescent="0.35">
      <c r="A33" s="23">
        <v>31</v>
      </c>
      <c r="B33" s="21" t="s">
        <v>109</v>
      </c>
      <c r="C33" s="22" t="s">
        <v>107</v>
      </c>
      <c r="D33" s="22">
        <v>165000</v>
      </c>
      <c r="E33" s="22">
        <v>302500</v>
      </c>
    </row>
    <row r="34" spans="1:5" ht="15.5" x14ac:dyDescent="0.35">
      <c r="A34" s="23">
        <v>32</v>
      </c>
      <c r="B34" s="21" t="s">
        <v>110</v>
      </c>
      <c r="C34" s="22" t="s">
        <v>107</v>
      </c>
      <c r="D34" s="22">
        <v>105000</v>
      </c>
      <c r="E34" s="22">
        <v>192500</v>
      </c>
    </row>
    <row r="35" spans="1:5" ht="15.5" x14ac:dyDescent="0.35">
      <c r="A35" s="23">
        <v>33</v>
      </c>
      <c r="B35" s="23" t="s">
        <v>111</v>
      </c>
      <c r="C35" s="22" t="s">
        <v>102</v>
      </c>
      <c r="D35" s="22">
        <v>1393.8000000000002</v>
      </c>
      <c r="E35" s="22">
        <v>2555.3000000000002</v>
      </c>
    </row>
    <row r="36" spans="1:5" ht="15.5" x14ac:dyDescent="0.35">
      <c r="A36" s="23">
        <v>34</v>
      </c>
      <c r="B36" s="23" t="s">
        <v>112</v>
      </c>
      <c r="C36" s="22" t="s">
        <v>102</v>
      </c>
      <c r="D36" s="22">
        <v>28.950000000000003</v>
      </c>
      <c r="E36" s="22">
        <v>53.075000000000003</v>
      </c>
    </row>
    <row r="37" spans="1:5" ht="15.5" x14ac:dyDescent="0.35">
      <c r="A37" s="23">
        <v>35</v>
      </c>
      <c r="B37" s="23" t="s">
        <v>113</v>
      </c>
      <c r="C37" s="22" t="s">
        <v>114</v>
      </c>
      <c r="D37" s="22">
        <v>3000</v>
      </c>
      <c r="E37" s="22">
        <v>5500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L5" sqref="L5"/>
    </sheetView>
  </sheetViews>
  <sheetFormatPr defaultRowHeight="14.5" x14ac:dyDescent="0.35"/>
  <cols>
    <col min="2" max="2" width="25.26953125" customWidth="1"/>
    <col min="3" max="3" width="10.453125" customWidth="1"/>
    <col min="4" max="5" width="17.453125" customWidth="1"/>
    <col min="6" max="7" width="17.7265625" customWidth="1"/>
  </cols>
  <sheetData>
    <row r="1" spans="1:7" ht="18.5" x14ac:dyDescent="0.45">
      <c r="A1" s="33" t="s">
        <v>133</v>
      </c>
      <c r="B1" s="33"/>
      <c r="C1" s="33"/>
      <c r="D1" s="33"/>
      <c r="E1" s="33"/>
      <c r="F1" s="33"/>
      <c r="G1" s="33"/>
    </row>
    <row r="2" spans="1:7" ht="43.15" customHeight="1" x14ac:dyDescent="0.35">
      <c r="A2" s="34" t="s">
        <v>116</v>
      </c>
      <c r="B2" s="34" t="s">
        <v>117</v>
      </c>
      <c r="C2" s="34" t="s">
        <v>6</v>
      </c>
      <c r="D2" s="36" t="s">
        <v>118</v>
      </c>
      <c r="E2" s="36"/>
      <c r="F2" s="36" t="s">
        <v>119</v>
      </c>
      <c r="G2" s="36"/>
    </row>
    <row r="3" spans="1:7" x14ac:dyDescent="0.35">
      <c r="A3" s="35"/>
      <c r="B3" s="35"/>
      <c r="C3" s="35"/>
      <c r="D3" s="1" t="s">
        <v>5</v>
      </c>
      <c r="E3" s="1" t="s">
        <v>120</v>
      </c>
      <c r="F3" s="1" t="s">
        <v>5</v>
      </c>
      <c r="G3" s="1" t="s">
        <v>120</v>
      </c>
    </row>
    <row r="4" spans="1:7" s="29" customFormat="1" ht="25" customHeight="1" x14ac:dyDescent="0.45">
      <c r="A4" s="24">
        <v>1</v>
      </c>
      <c r="B4" s="25" t="s">
        <v>121</v>
      </c>
      <c r="C4" s="26" t="s">
        <v>122</v>
      </c>
      <c r="D4" s="26">
        <f>[1]Sheet2!P4+[1]Sheet2!P17</f>
        <v>45224</v>
      </c>
      <c r="E4" s="27">
        <f>[1]Sheet2!Q4+[1]Sheet2!Q17</f>
        <v>17.703180711999998</v>
      </c>
      <c r="F4" s="26">
        <f>[1]Sheet2!S4+[1]Sheet2!S17</f>
        <v>78564</v>
      </c>
      <c r="G4" s="28">
        <f>[1]Sheet2!T4+[1]Sheet2!T17</f>
        <v>30.747364632</v>
      </c>
    </row>
    <row r="5" spans="1:7" s="29" customFormat="1" ht="25" customHeight="1" x14ac:dyDescent="0.45">
      <c r="A5" s="24">
        <v>2</v>
      </c>
      <c r="B5" s="25" t="s">
        <v>123</v>
      </c>
      <c r="C5" s="26" t="s">
        <v>124</v>
      </c>
      <c r="D5" s="26">
        <f>[1]Sheet2!P5+[1]Sheet2!P18</f>
        <v>512120</v>
      </c>
      <c r="E5" s="27">
        <f>[1]Sheet2!Q5+[1]Sheet2!Q18</f>
        <v>13.059059999999999</v>
      </c>
      <c r="F5" s="26">
        <f>[1]Sheet2!S5+[1]Sheet2!S18</f>
        <v>888390</v>
      </c>
      <c r="G5" s="27">
        <f>[1]Sheet2!T5+[1]Sheet2!T18</f>
        <v>22.653944999999997</v>
      </c>
    </row>
    <row r="6" spans="1:7" s="29" customFormat="1" ht="25" customHeight="1" x14ac:dyDescent="0.45">
      <c r="A6" s="24">
        <v>3</v>
      </c>
      <c r="B6" s="25" t="s">
        <v>125</v>
      </c>
      <c r="C6" s="26" t="s">
        <v>126</v>
      </c>
      <c r="D6" s="26">
        <f>[1]Sheet2!P19</f>
        <v>20522800</v>
      </c>
      <c r="E6" s="27">
        <f>[1]Sheet2!Q19</f>
        <v>5.9516119999999999</v>
      </c>
      <c r="F6" s="26">
        <f>[1]Sheet2!S19</f>
        <v>35914900</v>
      </c>
      <c r="G6" s="27">
        <f>[1]Sheet2!T19</f>
        <v>10.415320999999999</v>
      </c>
    </row>
    <row r="7" spans="1:7" s="29" customFormat="1" ht="25" customHeight="1" x14ac:dyDescent="0.45">
      <c r="A7" s="24">
        <v>4</v>
      </c>
      <c r="B7" s="25" t="s">
        <v>127</v>
      </c>
      <c r="C7" s="26" t="s">
        <v>126</v>
      </c>
      <c r="D7" s="26">
        <f>[1]Sheet2!P6+[1]Sheet2!P20</f>
        <v>77595000</v>
      </c>
      <c r="E7" s="27">
        <f>[1]Sheet2!Q6+[1]Sheet2!Q20</f>
        <v>2.408245</v>
      </c>
      <c r="F7" s="26">
        <f>[1]Sheet2!S6+[1]Sheet2!S20</f>
        <v>134601250</v>
      </c>
      <c r="G7" s="27">
        <f>[1]Sheet2!T6+[1]Sheet2!T20</f>
        <v>4.1834887500000004</v>
      </c>
    </row>
    <row r="8" spans="1:7" s="29" customFormat="1" ht="25" customHeight="1" x14ac:dyDescent="0.45">
      <c r="A8" s="24">
        <v>5</v>
      </c>
      <c r="B8" s="25" t="s">
        <v>128</v>
      </c>
      <c r="C8" s="26" t="s">
        <v>126</v>
      </c>
      <c r="D8" s="26">
        <f>[1]Sheet2!P21</f>
        <v>5075000</v>
      </c>
      <c r="E8" s="27">
        <f>[1]Sheet2!Q21</f>
        <v>1.9285000000000001</v>
      </c>
      <c r="F8" s="26">
        <f>[1]Sheet2!S21</f>
        <v>8881250</v>
      </c>
      <c r="G8" s="27">
        <f>[1]Sheet2!T21</f>
        <v>3.3748749999999998</v>
      </c>
    </row>
    <row r="9" spans="1:7" s="29" customFormat="1" ht="25" customHeight="1" x14ac:dyDescent="0.45">
      <c r="A9" s="24">
        <v>6</v>
      </c>
      <c r="B9" s="25" t="s">
        <v>129</v>
      </c>
      <c r="C9" s="26" t="s">
        <v>126</v>
      </c>
      <c r="D9" s="26">
        <f>[1]Sheet2!P7+[1]Sheet2!P22</f>
        <v>7455000</v>
      </c>
      <c r="E9" s="27">
        <f>[1]Sheet2!Q7+[1]Sheet2!Q22</f>
        <v>7.4611600000000005</v>
      </c>
      <c r="F9" s="26">
        <f>[1]Sheet2!S7+[1]Sheet2!S22</f>
        <v>12927250</v>
      </c>
      <c r="G9" s="27">
        <f>[1]Sheet2!T7+[1]Sheet2!T22</f>
        <v>13.002884999999999</v>
      </c>
    </row>
    <row r="10" spans="1:7" s="29" customFormat="1" ht="25" customHeight="1" x14ac:dyDescent="0.45">
      <c r="A10" s="24">
        <v>7</v>
      </c>
      <c r="B10" s="25" t="s">
        <v>130</v>
      </c>
      <c r="C10" s="26" t="s">
        <v>126</v>
      </c>
      <c r="D10" s="26">
        <f>[1]Sheet2!P8+[1]Sheet2!P23</f>
        <v>229492</v>
      </c>
      <c r="E10" s="27">
        <f>[1]Sheet2!Q8+[1]Sheet2!Q23</f>
        <v>2.5054618</v>
      </c>
      <c r="F10" s="26">
        <f>[1]Sheet2!S8+[1]Sheet2!S23</f>
        <v>398262</v>
      </c>
      <c r="G10" s="27">
        <f>[1]Sheet2!T8+[1]Sheet2!T23</f>
        <v>4.34972855</v>
      </c>
    </row>
    <row r="11" spans="1:7" s="29" customFormat="1" ht="25" customHeight="1" x14ac:dyDescent="0.45">
      <c r="A11" s="24">
        <v>8</v>
      </c>
      <c r="B11" s="25" t="s">
        <v>131</v>
      </c>
      <c r="C11" s="26" t="s">
        <v>124</v>
      </c>
      <c r="D11" s="26">
        <f>[1]Sheet2!P9</f>
        <v>59052</v>
      </c>
      <c r="E11" s="27">
        <f>[1]Sheet2!Q9</f>
        <v>0.81196500000000005</v>
      </c>
      <c r="F11" s="26">
        <f>[1]Sheet2!S9</f>
        <v>102372</v>
      </c>
      <c r="G11" s="27">
        <f>[1]Sheet2!T9</f>
        <v>1.4076150000000001</v>
      </c>
    </row>
    <row r="12" spans="1:7" s="29" customFormat="1" ht="25" customHeight="1" x14ac:dyDescent="0.45">
      <c r="A12" s="24">
        <v>9</v>
      </c>
      <c r="B12" s="25" t="s">
        <v>132</v>
      </c>
      <c r="C12" s="26" t="s">
        <v>124</v>
      </c>
      <c r="D12" s="26">
        <f>[1]Sheet2!P10+[1]Sheet2!P24</f>
        <v>22408</v>
      </c>
      <c r="E12" s="27">
        <f>[1]Sheet2!Q10+[1]Sheet2!Q24</f>
        <v>0.31938239999999996</v>
      </c>
      <c r="F12" s="26">
        <f>[1]Sheet2!S10+[1]Sheet2!S24</f>
        <v>38908</v>
      </c>
      <c r="G12" s="27">
        <f>[1]Sheet2!T10+[1]Sheet2!T24</f>
        <v>0.55469640000000009</v>
      </c>
    </row>
  </sheetData>
  <mergeCells count="6"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PFT </vt:lpstr>
      <vt:lpstr>AFT</vt:lpstr>
      <vt:lpstr>KFB</vt:lpstr>
      <vt:lpstr>KFC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2023-05-16T03:53:48Z</dcterms:modified>
</cp:coreProperties>
</file>