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585" yWindow="-45" windowWidth="10470" windowHeight="8970" tabRatio="828"/>
  </bookViews>
  <sheets>
    <sheet name="ELECTRICAL WORKS" sheetId="44" r:id="rId1"/>
  </sheets>
  <externalReferences>
    <externalReference r:id="rId2"/>
  </externalReferences>
  <definedNames>
    <definedName name="_1Excel_BuiltIn_Print_Area_1">#REF!</definedName>
    <definedName name="_1Excel_BuiltIn_Print_Area_2_1_1_1">#REF!</definedName>
    <definedName name="_1Excel_BuiltIn_Print_Area_3">'ELECTRICAL WORKS'!$A$1:$F$96</definedName>
    <definedName name="_2Excel_BuiltIn_Print_Area_3_1_1_1">#REF!</definedName>
    <definedName name="_3Excel_BuiltIn_Print_Area_3_1_1_1_1">#REF!</definedName>
    <definedName name="DOORS">#REF!</definedName>
    <definedName name="Excel_BuiltIn_Print_Area_1">#REF!</definedName>
    <definedName name="Excel_BuiltIn_Print_Area_2">#REF!</definedName>
    <definedName name="Excel_BuiltIn_Print_Area_2_1" localSheetId="0">'ELECTRICAL WORKS'!$A$1:$F$96</definedName>
    <definedName name="Excel_BuiltIn_Print_Area_2_1">#REF!</definedName>
    <definedName name="Excel_BuiltIn_Print_Area_2_1_1" localSheetId="0">'ELECTRICAL WORKS'!$A$1:$F$96</definedName>
    <definedName name="Excel_BuiltIn_Print_Area_2_1_1">#REF!</definedName>
    <definedName name="Excel_BuiltIn_Print_Area_2_1_1_1">#REF!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4">#REF!</definedName>
    <definedName name="Excel_BuiltIn_Print_Area_4_1">#REF!</definedName>
    <definedName name="Excel_BuiltIn_Print_Area_4_1_1">#REF!</definedName>
    <definedName name="Excel_BuiltIn_Print_Area_4_1_1_1">#REF!</definedName>
    <definedName name="Excel_BuiltIn_Print_Area_5">#REF!</definedName>
    <definedName name="Excel_BuiltIn_Print_Area_5_1">#REF!</definedName>
    <definedName name="Excel_BuiltIn_Print_Area_5_1_1">#REF!</definedName>
    <definedName name="Excel_BuiltIn_Print_Area_5_1_1_1">#REF!</definedName>
    <definedName name="Excel_BuiltIn_Print_Area_6">#REF!</definedName>
    <definedName name="Excel_BuiltIn_Print_Area_6_1">#REF!</definedName>
    <definedName name="Excel_BuiltIn_Print_Area_6_1_1">#REF!</definedName>
    <definedName name="Excel_BuiltIn_Print_Area_7_1">#REF!</definedName>
    <definedName name="Excel_BuiltIn_Print_Area_7_1_1">#REF!</definedName>
    <definedName name="Excel_BuiltIn_Print_Area_7_1_1_1">#REF!</definedName>
    <definedName name="Excel_BuiltIn_Print_Area_8">#REF!</definedName>
    <definedName name="Excel_BuiltIn_Print_Area_8_1">#REF!</definedName>
    <definedName name="Excel_BuiltIn_Print_Area_8_1_1">#REF!</definedName>
    <definedName name="Excel_BuiltIn_Print_Area_9">#REF!</definedName>
    <definedName name="Excel_BuiltIn_Print_Titles_1">#REF!</definedName>
    <definedName name="Excel_BuiltIn_Print_Titles_2">#REF!</definedName>
    <definedName name="Excel_BuiltIn_Print_Titles_2_1" localSheetId="0">'ELECTRICAL WORKS'!$2:$2</definedName>
    <definedName name="Excel_BuiltIn_Print_Titles_2_1">#REF!</definedName>
    <definedName name="Excel_BuiltIn_Print_Titles_3">#REF!</definedName>
    <definedName name="Excel_BuiltIn_Print_Titles_3_1">#REF!</definedName>
    <definedName name="_xlnm.Print_Area" localSheetId="0">'ELECTRICAL WORKS'!$A$1:$F$215</definedName>
    <definedName name="_xlnm.Print_Titles" localSheetId="0">'ELECTRICAL WORKS'!$1:$2</definedName>
  </definedNames>
  <calcPr calcId="124519"/>
  <fileRecoveryPr autoRecover="0"/>
</workbook>
</file>

<file path=xl/calcChain.xml><?xml version="1.0" encoding="utf-8"?>
<calcChain xmlns="http://schemas.openxmlformats.org/spreadsheetml/2006/main">
  <c r="F155" i="44"/>
  <c r="F214" l="1"/>
  <c r="E210"/>
  <c r="F210" s="1"/>
  <c r="E209"/>
  <c r="F209" s="1"/>
  <c r="E205"/>
  <c r="F205" s="1"/>
  <c r="F199"/>
  <c r="F194"/>
  <c r="E191"/>
  <c r="F191" s="1"/>
  <c r="E188"/>
  <c r="F188" s="1"/>
  <c r="F172"/>
  <c r="E170"/>
  <c r="F170" s="1"/>
  <c r="E168"/>
  <c r="F168" s="1"/>
  <c r="F167"/>
  <c r="D94"/>
  <c r="F94" s="1"/>
  <c r="F93"/>
  <c r="F91"/>
  <c r="E165"/>
  <c r="F165" s="1"/>
  <c r="F90"/>
  <c r="F89"/>
  <c r="F88"/>
  <c r="E164"/>
  <c r="E163"/>
  <c r="F163" s="1"/>
  <c r="E162"/>
  <c r="F162" s="1"/>
  <c r="E160"/>
  <c r="F160" s="1"/>
  <c r="E159"/>
  <c r="F159" s="1"/>
  <c r="F85"/>
  <c r="F78"/>
  <c r="F75"/>
  <c r="F71"/>
  <c r="F70"/>
  <c r="F80"/>
  <c r="F152"/>
  <c r="F151"/>
  <c r="F146"/>
  <c r="F144"/>
  <c r="F142"/>
  <c r="E140"/>
  <c r="F140" s="1"/>
  <c r="F66"/>
  <c r="D64"/>
  <c r="F64" s="1"/>
  <c r="D63"/>
  <c r="D59"/>
  <c r="F59" s="1"/>
  <c r="D58"/>
  <c r="F54"/>
  <c r="D127"/>
  <c r="F127" s="1"/>
  <c r="E125"/>
  <c r="F125" s="1"/>
  <c r="E123"/>
  <c r="F121"/>
  <c r="F119"/>
  <c r="F116"/>
  <c r="E114"/>
  <c r="F114" s="1"/>
  <c r="F112"/>
  <c r="F110"/>
  <c r="F108"/>
  <c r="F106"/>
  <c r="F104"/>
  <c r="F48"/>
  <c r="F47"/>
  <c r="D46"/>
  <c r="F46" s="1"/>
  <c r="F41"/>
  <c r="F40"/>
  <c r="F39"/>
  <c r="F32"/>
  <c r="E100"/>
  <c r="F100" s="1"/>
  <c r="F28"/>
  <c r="D26"/>
  <c r="F26" s="1"/>
  <c r="F24"/>
  <c r="F22"/>
  <c r="F20"/>
  <c r="F18"/>
  <c r="F16"/>
  <c r="F14"/>
  <c r="F12"/>
  <c r="F11"/>
  <c r="F95" l="1"/>
  <c r="F215"/>
</calcChain>
</file>

<file path=xl/sharedStrings.xml><?xml version="1.0" encoding="utf-8"?>
<sst xmlns="http://schemas.openxmlformats.org/spreadsheetml/2006/main" count="287" uniqueCount="157">
  <si>
    <t>metre</t>
  </si>
  <si>
    <t>Each</t>
  </si>
  <si>
    <t>UNIT</t>
  </si>
  <si>
    <t>DESCRIPTION OF ITEM</t>
  </si>
  <si>
    <t>a</t>
  </si>
  <si>
    <t>b</t>
  </si>
  <si>
    <t>c</t>
  </si>
  <si>
    <t>a)</t>
  </si>
  <si>
    <t>b)</t>
  </si>
  <si>
    <t>c)</t>
  </si>
  <si>
    <t>d)</t>
  </si>
  <si>
    <t>Rm</t>
  </si>
  <si>
    <t>A</t>
  </si>
  <si>
    <t>QTY.</t>
  </si>
  <si>
    <t>Nos.</t>
  </si>
  <si>
    <t>RATE</t>
  </si>
  <si>
    <t>AMOUNT</t>
  </si>
  <si>
    <t>Metre</t>
  </si>
  <si>
    <t>S.NO</t>
  </si>
  <si>
    <t>SUB-HEAD - I  : INTERNAL WIRING</t>
  </si>
  <si>
    <t>Note:</t>
  </si>
  <si>
    <t>Rates of only ISI marked PVC conduit, FR PVC insulated multi-stranded copper conductor single core  cables, modular plate type switches and socket outlets in M.S. box of 18 SWG and earth wire have been taken in the following items unless and otherwise specified, only such conduits, cables switches and socket outlets shall be used in the work as per list of approved makes attached with tender documents.</t>
  </si>
  <si>
    <t>Wiring for Light /Ceiling Fan / Exhaust Fan/ Call Bell point with 1.5 sq.mm FR PVC insulated multi-stranded copper conductor cable in surface / recessed PVC conduit, with modular switch, modular plate, suitable GI box, and earthing the point with 1.5 sq.mm. FR PVC insulated copper conductor single core cable etc as required.</t>
  </si>
  <si>
    <t>Group -C</t>
  </si>
  <si>
    <t xml:space="preserve">Point </t>
  </si>
  <si>
    <t>Wiring for Light plug 2 x 2.5 sq.mm FR PVC insulated multi-stranded copper conductor, single core cable in recessed ISI marked PVC conduit along with 1 No. 2.5 sq.mm FR PVC insulated copper earth wire for loop earthing as required.</t>
  </si>
  <si>
    <t>Wiring for power plug 2 x 4 sq.mm FR PVC insulated multi-stranded copper conductor single core cable in surface / recessed PVC conduit along with 1 No. 4 sq.mm insulated copper earth wire for loop earthing as required.</t>
  </si>
  <si>
    <t>Wiring for power plug with 2 x 6 sq.mm FR PVC insulated multi-stranded copper conductor single core cable in surface / recessed PVC conduit along with 1 No. 6 sq.mm FR PVC insulated copper earth wire for loop earthing as required.</t>
  </si>
  <si>
    <t>Wiring for power plug with 4 x 6 sq.mm FR PVC insulated multi-stranded copper conductor single core cable in surface / recessed PVC conduit along with 2 Nos. 6 sq.mm PVC insulated solid copper earth wire for loop earthing as required.</t>
  </si>
  <si>
    <t>Supplying and fixing of M.S. box of 18 SWG in recessed including providing and fixing modular plate type 5 pin 6 Amp socket outlet, 6 Amp switch and plug top including connections, an painting etc. as required. (Light Plug).</t>
  </si>
  <si>
    <t>Supplying and fixing of M.S. box of 18 SWG in recessed including providing and fixing modular plate type Universal 6 pin 16 Amp. Socket outlet, 16 Amp switch and plug top including connections, and painting etc. as required.  (Power Plug).</t>
  </si>
  <si>
    <t>Supplying and fixing of M.S. box of 18 SWG in recessed including providing and fixing modular plate type 5 pin, 6 Amps socket outlet without switch with plug top complete including connections, and painting etc. as required. (Exit / Emergency Light Points).</t>
  </si>
  <si>
    <t>Wiring for circuit wiring with 2 x 2.5 sq.mm FR PVC insulated multi-stranded copper conductor single core cable with 1 x 2.5 sq.mm. FR PVC inculated earth wire in recessed PVC conduit as required.</t>
  </si>
  <si>
    <t>Wiring for group light points with 2 x 2.5 sq.mm FR PVC insulated multi-stranded copper conductor single core cable in recessed PVC conduit with accessories like junction boxes, bends, socket and connectors including continuous running of 1 No. 2.5 sq.mm FR PVC insulated solid copper conductor earth wire complete with earthing the fixtures and outlet boxes as per specification and drawings (basements, staircase and lift, well light point wiring).</t>
  </si>
  <si>
    <t>Providing, fixing, testing and commissioning of under noted rating flush type industrial socket outlet with plug top controlled by ELCB/MCB all mounted in M.S. sheet steel box duly painted in recess / surface complete as required (excluding, wiring and conduit)</t>
  </si>
  <si>
    <t>20 Amps 3 pin socket outlet controlled by DP ELCB (30 mA)</t>
  </si>
  <si>
    <t>20 Amps 3 pin socket outlet controlled by DP MCB.</t>
  </si>
  <si>
    <t>32A, 3 phase, 5 pin socket outlet controlled by 32A, TPN pole MCB</t>
  </si>
  <si>
    <t>Providing, fixing, testing and commissioning of call bell/buzzer suitable for D.C/A.C, single phase, 230 V, complete as required.</t>
  </si>
  <si>
    <t xml:space="preserve">Supplying and fixing of following sizes of PVC conduit along with the accessories in surface / recess including cutting the wall and making good the same in case of recessed conduit as required as per specification.  </t>
  </si>
  <si>
    <t>20mm dia PVC conduit</t>
  </si>
  <si>
    <t>25mm dia PVC conduit</t>
  </si>
  <si>
    <t>32mm dia PVC conduit</t>
  </si>
  <si>
    <t>Wiring for sub mains wiring with following sizes of FR PVC insulated, multi-stranded copper conductor single core cables in surface / recessed PVC conduit as required.</t>
  </si>
  <si>
    <t>4 x 6 sq.mm + 2 x 6  sq.mm. earth wire</t>
  </si>
  <si>
    <t>4 x 10 sq.mm + 2 x 10  sq.mm. earth wire</t>
  </si>
  <si>
    <t>4 x 16 sq.mm + 2 x 16  sq.mm. earth wire</t>
  </si>
  <si>
    <t>4 x 25 sq.mm + 2 x 16  sq.mm. earth wire</t>
  </si>
  <si>
    <t>Supplying, fixing, connecting, testing and commissioning of 4x14 watt T-5 light fixture recessed mounting CAT-2 luminaire with 3D lamellae complete with electronic ballast, lockable holders and fluorescent lamp including connection etc. as required similar to Philips Cat no. Xtend TBS669M4xTL514W EBP D6.</t>
  </si>
  <si>
    <t>Supplying, fixing, connecting, testing and commissioning of 1 x 28 watt T-5 light fixture luminaire complete with electronic ballast, lockable holders and fluorescent lamp including connection etc. as required similar to Philips cat no. Adernov2</t>
  </si>
  <si>
    <t>Supplying, fixing, connecting, testing and commissioning of recessed type down-lighter with reflector and louver ,fitting complete with,holder, electronic ballast 1 x 18 W lamp including connections etc. as required similar to Philips Cat no. FBT150 1xPLC/2P18W</t>
  </si>
  <si>
    <t>Supplying, fixing, connecting, testing and commissioning of recessed type down-lighter with reflector and louver ,fitting complete with,holder, electronic ballast 2 x 18 W lamp including connections etc. as required similar to Philips Cat no. FBH225P 2xPLC/4P18W .</t>
  </si>
  <si>
    <t>Supplying of 1 x 70 watt Metal halide light fixture with lamps, ballast including wiring and connections etc as required similar to Philips Cat No. MPF922 1 X MHNTD - 70 W</t>
  </si>
  <si>
    <t>Supplying, fixing, connecting, testing and commissioning of Bulkhead type light fitting with opal acrylic cover complete with , wire guard, holder, electronic ballast 1 x 11 W lamp including connections etc. as required similar to Philips Cat. No. FXC101</t>
  </si>
  <si>
    <t xml:space="preserve"> Supplying, erection, connecting, testing and commissioning of 1200mm sweep ceiling fan complete with blades, down rod, shackle insulator, canopy etc. including providing of electronic step regulator with faceplate matching the existing modular switches as required. </t>
  </si>
  <si>
    <t>Supplying, erection, connecting, testing and commissioning of following size exhaust fan complete with gravity louver and connection with 3 core flexible wire as required.</t>
  </si>
  <si>
    <t>Supplying, fixing, connecting, testing and commissioning of mirror light luminaire with 1 x 13 watt complete with electronic  ballast, lamp including connection etc. complete as required similar to Philips cat no. FWZ301</t>
  </si>
  <si>
    <t>Supply, installation, connecting, testing and commissioning of illuminated exit sign with 1 x 8 watt FTL lamp including providing maintenance free batteries &amp; charger capable of working for 2 hr duration mounted on recessed/ ceiling/wall complete with the approved EXIT self adhesive labels as per site requirement as required similar to Prolite cat. PEM 108 E/M RM.</t>
  </si>
  <si>
    <t>Supply, installation, connecting, testing and commissioning of Motion sensor including all wiring in the existing conduits required similar to Philips cat no. OCCU Switch</t>
  </si>
  <si>
    <t>Supplying and fixing of round shaped fan box fabricated out of 16 SWG sheet steel and 12mm M.S. bar hook duly covered with 3mm thick hylam sheet in white colour of suitable size with C.P. brass screws and making the hole in centre of plate etc. as required.</t>
  </si>
  <si>
    <t>Supplying, fixing, connecting, testing and commissioning of following way, three poels and neutral, prewired, sheet steel, MCB distribution board, 415 volts, on surface/ recess, complete suitable for incomer MCB and RCCB , with loose wire box, terminal blocks, duly prewired qith suitable size FR PVC insulated copper conductor up to terminal blocks, tinned copper busbar, netral link, earth bar, din bar, detachable gland, interconnectons, phosphatised and powder coated including earthing etc as required.</t>
  </si>
  <si>
    <t>A.</t>
  </si>
  <si>
    <t>4-way, double door</t>
  </si>
  <si>
    <t>B.</t>
  </si>
  <si>
    <t>12-way, double door</t>
  </si>
  <si>
    <t>40 amps, c-curve</t>
  </si>
  <si>
    <t>63 amps, c-curve</t>
  </si>
  <si>
    <t>supplying fixing following rating four pole 415 volts, four pole (three phase and neutral), 415 volts, residual current circuit breaker (RCCB), having sensitivity current upto 300 milliamperes in the existing MCB DB complete with connections, testing and commisioning etc., as required.</t>
  </si>
  <si>
    <t>40 amps</t>
  </si>
  <si>
    <t xml:space="preserve">63 amps </t>
  </si>
  <si>
    <t>supplying and fixing 5 amps to 32 amps rating of SP MCB, 240 volts, “C” series, miniature circuit breaker suitable for inductive load in existing MCB DB complete with connections, testing and commissioning etc., s required.</t>
  </si>
  <si>
    <t>Supplying, installation, testing and commissioning of  L.T. panel fully compartmentalized cubical type sheet clad floor mounted totally enclosed , extensible on both sides, switch board suitable for use on 415 Volts 3-phase, 4 wire, 50 Hz system having required fault capacity, housed with incoming and outgoing, Aluminium bus bars with current rating of 0.8 Amp/sq.mm, interconnection etc. with indication lamps, accessories etc, as required as per specification and schematic diagram as required. (for UPS)</t>
  </si>
  <si>
    <t xml:space="preserve"> INCOMER:-</t>
  </si>
  <si>
    <t>1 Nos. 200 Amps. 4P MCCB(25 KA) with electronic releases.</t>
  </si>
  <si>
    <t>1 Set phase indication lights (R, Y, B)</t>
  </si>
  <si>
    <t>1 No. Volt Meter (digital type) with inbuilt VSS &amp; control fuses.</t>
  </si>
  <si>
    <t xml:space="preserve">1 No. 0-200 Amp. Ammeter (digital type) with inbuilt ASS </t>
  </si>
  <si>
    <t>BUS BARS:-</t>
  </si>
  <si>
    <t>200 Amps. 4P Aluminium bus bars (25 KA)</t>
  </si>
  <si>
    <t>OUT GOINGS:-</t>
  </si>
  <si>
    <t>10 Nos. 100/63 Amps. TPN MCCB(25 KA) with electronic releases.</t>
  </si>
  <si>
    <t>Set</t>
  </si>
  <si>
    <t>Supplying and fixing of non-skid rubber mat 16mm thick and 900mm width as required including cutting to required lengths of approved make with Test Certificates for L.T. panels.</t>
  </si>
  <si>
    <t>Supplying and fixing of fire bucket painted red and duly filled with sand conforming to IS: 2546-1974.</t>
  </si>
  <si>
    <t>Supplying and fixing of MS stand suitable for supporting two buckets (Pedestal type)</t>
  </si>
  <si>
    <t>Supply, laying and testing of under noted sizes of Aluminium conductor XLPE insulated PVC sheathed &amp; sleeved armoured and overall PVC sleeved 1.1 KV grade power distribution cables conforming to relevant IS code and as per specification in ground (in existing trenches) through pipe or on wall / racks cable trays including dressing and clamping the cable with MS zinc passivated clamps etc. as required.</t>
  </si>
  <si>
    <t>3.5 x 150 sqmm</t>
  </si>
  <si>
    <t>4 x 25 sq.mm</t>
  </si>
  <si>
    <t>4 x 16 sq.mm</t>
  </si>
  <si>
    <t>4 x 10 sq.mm</t>
  </si>
  <si>
    <t>Supply and laying of under noted sizes of hume pipe NP-2 grade under the road including 1:3:6 cement concrete bed at 750-1200 depth cutting and making good the same as required as per technical specifications.</t>
  </si>
  <si>
    <t>100mm dia</t>
  </si>
  <si>
    <t>Supply and making end termination with brass double compression gland including providing and crimping of Aluminium solderless lugs / ferrules for XLPE armoured power Aluminium conductor cable 1.1 KV grade of following sizes:-</t>
  </si>
  <si>
    <t>Earthing with GI earth plate 600 x 600 x 6mm thick including accessories and providing masonry enclosure with cover plate having locking arrangement with watering pipe complete with coke and salt etc. as required.</t>
  </si>
  <si>
    <t xml:space="preserve">25mm x 5mm GI </t>
  </si>
  <si>
    <t>Supply and fixing of following of copper/GI strip on surface or in recess for connections etc. as required.</t>
  </si>
  <si>
    <t>Providing and fixing of 6 SWG GI wire on surface or in recess for loop earthing along with the existing surface/recessed conduit for sub main wiring / cable as required.</t>
  </si>
  <si>
    <t>Supplying, drawing, connecting and testing of 0.5 mm dia annealed copper conductor PVC insulated PVC sheathed telephone wire in existing conduit/wire way duct etc. as required of following sizes:</t>
  </si>
  <si>
    <t>4 Pair (8 core)</t>
  </si>
  <si>
    <t>2 Pair (4 core)</t>
  </si>
  <si>
    <t>Providing, laying, connecting and testing of multi-core telephone armoured cable of conductor size 0.63mm dia annealed copper conductor PVC insulated PVC sheathed jelly filled (as per DOT specification) cable along wall or ceiling or through existing pipe.</t>
  </si>
  <si>
    <t>20 Pair telephone cable</t>
  </si>
  <si>
    <t>5 Pair telephone cable</t>
  </si>
  <si>
    <t>Providing, fixing connecting and testing of under noted size of solderless telephone tag block Krone make in surface/recess in wall required size of M.S. box with hinged lockable cover duly stove enamel painted.</t>
  </si>
  <si>
    <t>5 pair tag block</t>
  </si>
  <si>
    <t>30 pair tag block</t>
  </si>
  <si>
    <t>200 pair tag block</t>
  </si>
  <si>
    <t>Providing and laying of 80mm dia medium class GI pipe including all fixing accessories concealed or surface as required.</t>
  </si>
  <si>
    <t>Supplying and fixing M.S. box with modular type telephone (RJ-11) outlet complete as required.</t>
  </si>
  <si>
    <t>Supplying and fixing M.S. box with modular type coaxial outlet for TV antenna  complete as required.</t>
  </si>
  <si>
    <t>Providing, laying, connecting and testing of unarmoured TV cable RG-6 PVC insulated cable along wall or ceiling or through existing pipe.</t>
  </si>
  <si>
    <t>Supplying and fixing M.S. box with Phenolic laminate plate 4- way splitter box for TV antenna  complete as required.</t>
  </si>
  <si>
    <t>Supplying and fixing M.S. box with modular type data/ computer (RJ-45) outlet complete as required.</t>
  </si>
  <si>
    <t>Providing, laying, connecting and testing of data/ computer Cat-6 cable along wall or ceiling or through existing pipe, including penta scanning documentation etc as required.</t>
  </si>
  <si>
    <t>Supplying and fixing of 450 x 450 x 150 M.S. box with Phenolic laminate plate of 16 SWG M.S. Sheet with hinged door cover for mounting TV amplifier including wooden base plate complete as required.</t>
  </si>
  <si>
    <t>Supplying, installation, testing and commissioning of  L.T. panel fully compartmentalized cubical type sheet clad floor mounted totally enclosed , extensible on both sides, switch board suitable for use on 415 Volts 3-phase, 4 wire, 50 Hz system having required fault capacity, housed with incoming and outgoing, Aluminium bus bars with current rating of 0.8 Amp/sq.mm, interconnection etc. with indication lamps, accessories etc, as required as per specification and schematic diagram as required. (Street lighting Panel)</t>
  </si>
  <si>
    <t>1 Nos.100 Amps. TPN MCCB(25 KA) with electronic releases.</t>
  </si>
  <si>
    <t>200 Amps. TP&amp;N Aluminium bus bars (25 KA)</t>
  </si>
  <si>
    <t>8 Nos. 63A TPN, MCB (10KA).</t>
  </si>
  <si>
    <t>4 Nos. 24 Hr Timer Switch</t>
  </si>
  <si>
    <t>4 Nos. 63A TPN contactor</t>
  </si>
  <si>
    <t>Supply, fixing, testing &amp; commissioning of the Landscaping Lighting Fixture equivalent to Pierlite Cat. No. LED Bollard including 1 no. 3 watt LED lamp of approved shade along with ignitor, necessary brackets, including connections as required.</t>
  </si>
  <si>
    <t>Supply, fixing, testing &amp; commissioning of the Gate Lighting Fixture equivalent to Pierlite Cat. No. Metronomis including 1 no. 70 watt SON-T lamp along with ballast, necessary brackets, including connections 3 m extruded aluminium column as required.</t>
  </si>
  <si>
    <t>Hi Wall Unit</t>
  </si>
  <si>
    <t xml:space="preserve">Providing, fixing, testing and commissioning high wall mounted split unit airconditioners with evaporator with fan with motor, cooling coil, filter, all enclosed in decorative plastic casing, condenser with hermatically sealed rotary compressor, condenser coil, propeller fan with motor, cordless remote control, as per standards, requirement and drawings.  </t>
  </si>
  <si>
    <t>2.0 Tons</t>
  </si>
  <si>
    <t>Refrigerant Piping</t>
  </si>
  <si>
    <t>Providing and fixing of copper soft / hard refrigerant piping along (Circuit length) with cable control cabling and earthing shall be insulated with 9 mm thick pipe section of nitrile rubber and finished with nitrile tape, running all pipe as sloted channel, hanger at interval of 2 meters.</t>
  </si>
  <si>
    <t>2.0  TR Hi-Wall Split unit.</t>
  </si>
  <si>
    <t>Drain Piping</t>
  </si>
  <si>
    <t>32 mm dia</t>
  </si>
  <si>
    <t>25 mm dia</t>
  </si>
  <si>
    <t>Providing and fixing UPVC pipes as per IS : 13592 suitable for 6 kg/ sq cm pressure, including all fittings with accessories i.e. bends, junctions, cowls, offsets, PVC pipe clips / holders etc and jointing with rubber rings and cement solvent complete as per manufacturers specifications with excavation, refilling and disposal of surplus earth, including cutting holes in walls and floors wherever required and making good the same, complete as directed by the Engineer - in - charge</t>
  </si>
  <si>
    <t>110 sq mm outer dia</t>
  </si>
  <si>
    <t>200 sqmm outer dia</t>
  </si>
  <si>
    <t>QRO</t>
  </si>
  <si>
    <r>
      <t>Supply and installation of PVC drain piping along with U-traps, sockets, hanging supports etc. insulation the same with 6 mm nitrile rubber of density 60 - 80 kg/m</t>
    </r>
    <r>
      <rPr>
        <vertAlign val="superscript"/>
        <sz val="14"/>
        <rFont val="Times New Roman"/>
        <family val="1"/>
      </rPr>
      <t>3</t>
    </r>
    <r>
      <rPr>
        <sz val="14"/>
        <rFont val="Times New Roman"/>
        <family val="1"/>
      </rPr>
      <t xml:space="preserve"> insulation and finally finished with nitrile tape as per standard and specifications.</t>
    </r>
  </si>
  <si>
    <t>PART G - ELECTRICAL WORKS</t>
  </si>
  <si>
    <t>Supplying fixing following rating four pole 415 volts, Isolator in existing MCB DB complete with connections, testing and commisioning etc., as required.</t>
  </si>
  <si>
    <t>SUBHEAD- II: M.V. PANELS/ DISTRIBUTION BOARD</t>
  </si>
  <si>
    <t>SUB-HEAD -III : L.T. CABLES</t>
  </si>
  <si>
    <t>d</t>
  </si>
  <si>
    <t>SUB-HEAD -IV : EARTHING</t>
  </si>
  <si>
    <t>SUB HEAD-V : T.V. , TELEPHONE SYSTEM &amp; LAN SYSTEM</t>
  </si>
  <si>
    <t xml:space="preserve"> SCHEDULE ITEMS -PART I</t>
  </si>
  <si>
    <t>NON SCHEDULE ITEMS - PART II</t>
  </si>
  <si>
    <t>SUB-HEAD - VI  : INTERNAL WIRING</t>
  </si>
  <si>
    <t>SUB-HEAD VII - FANS &amp; LIGHT FIXTURES:</t>
  </si>
  <si>
    <t>305mm 1400 RPM</t>
  </si>
  <si>
    <t>SUB HEAD VIII: M.V. PANELS/ DISTRIBUTION BOARD</t>
  </si>
  <si>
    <t>SUB-HEAD -IX : L.T. CABLES</t>
  </si>
  <si>
    <t>SUB HEAD-X : T.V. , TELEPHONE SYSTEM &amp; LAN SYSTEM</t>
  </si>
  <si>
    <t>SUB HEAD-XI : EXTERNAL LIGHTING</t>
  </si>
  <si>
    <t>SUBHEAD- XII :SPLIT UNIT AIRCONDITIONERS</t>
  </si>
  <si>
    <t>SUBHEAD- XII:MV CABLES</t>
  </si>
  <si>
    <t>TOTAL  (SCHEDULE ITEMS -PART I)</t>
  </si>
  <si>
    <t>TOTAL (NON SCHEDULE ITEMS - PART II)</t>
  </si>
</sst>
</file>

<file path=xl/styles.xml><?xml version="1.0" encoding="utf-8"?>
<styleSheet xmlns="http://schemas.openxmlformats.org/spreadsheetml/2006/main">
  <numFmts count="3">
    <numFmt numFmtId="44" formatCode="_(&quot;$&quot;* #,##0.00_);_(&quot;$&quot;* \(#,##0.00\);_(&quot;$&quot;* &quot;-&quot;??_);_(@_)"/>
    <numFmt numFmtId="43" formatCode="_(* #,##0.00_);_(* \(#,##0.00\);_(* &quot;-&quot;??_);_(@_)"/>
    <numFmt numFmtId="164" formatCode="_(* #,##0_);_(* \(#,##0\);_(* \-??_);_(@_)"/>
  </numFmts>
  <fonts count="14">
    <font>
      <sz val="10"/>
      <name val="Arial"/>
    </font>
    <font>
      <sz val="10"/>
      <name val="Arial"/>
      <family val="2"/>
    </font>
    <font>
      <sz val="10"/>
      <name val="Helv"/>
      <charset val="204"/>
    </font>
    <font>
      <sz val="10"/>
      <name val="Arial"/>
      <family val="2"/>
    </font>
    <font>
      <sz val="10"/>
      <name val="Arial"/>
      <family val="2"/>
      <charset val="204"/>
    </font>
    <font>
      <sz val="10"/>
      <name val="Arial"/>
      <family val="2"/>
    </font>
    <font>
      <sz val="10"/>
      <name val="Arial"/>
    </font>
    <font>
      <sz val="11"/>
      <color theme="1"/>
      <name val="Calibri"/>
      <family val="2"/>
      <scheme val="minor"/>
    </font>
    <font>
      <b/>
      <sz val="14"/>
      <name val="Times New Roman"/>
      <family val="1"/>
    </font>
    <font>
      <sz val="14"/>
      <name val="Times New Roman"/>
      <family val="1"/>
    </font>
    <font>
      <b/>
      <u/>
      <sz val="14"/>
      <name val="Times New Roman"/>
      <family val="1"/>
    </font>
    <font>
      <b/>
      <u/>
      <sz val="16"/>
      <name val="Times New Roman"/>
      <family val="1"/>
    </font>
    <font>
      <vertAlign val="superscript"/>
      <sz val="14"/>
      <name val="Times New Roman"/>
      <family val="1"/>
    </font>
    <font>
      <b/>
      <sz val="18"/>
      <name val="Times New Roman"/>
      <family val="1"/>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43">
    <xf numFmtId="0" fontId="0" fillId="0" borderId="0"/>
    <xf numFmtId="0" fontId="4" fillId="0" borderId="0"/>
    <xf numFmtId="0" fontId="1" fillId="0" borderId="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1" fillId="0" borderId="0"/>
    <xf numFmtId="0" fontId="1" fillId="0" borderId="0"/>
    <xf numFmtId="0" fontId="1" fillId="0" borderId="0"/>
    <xf numFmtId="0" fontId="1" fillId="0" borderId="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ill="0" applyBorder="0" applyAlignment="0" applyProtection="0"/>
    <xf numFmtId="9" fontId="5" fillId="0" borderId="0" applyFont="0" applyFill="0" applyBorder="0" applyAlignment="0" applyProtection="0"/>
    <xf numFmtId="9" fontId="6" fillId="0" borderId="0" applyFont="0" applyFill="0" applyBorder="0" applyAlignment="0" applyProtection="0"/>
    <xf numFmtId="0" fontId="2" fillId="0" borderId="0"/>
    <xf numFmtId="43" fontId="1" fillId="0" borderId="0" applyFont="0" applyFill="0" applyBorder="0" applyAlignment="0" applyProtection="0"/>
    <xf numFmtId="43" fontId="6" fillId="0" borderId="0" applyFill="0" applyBorder="0" applyAlignment="0" applyProtection="0"/>
  </cellStyleXfs>
  <cellXfs count="44">
    <xf numFmtId="0" fontId="0" fillId="0" borderId="0" xfId="0"/>
    <xf numFmtId="0" fontId="9" fillId="0" borderId="0" xfId="18" applyFont="1" applyFill="1" applyBorder="1" applyAlignment="1">
      <alignment horizontal="justify" vertical="top" wrapText="1"/>
    </xf>
    <xf numFmtId="0" fontId="9" fillId="0" borderId="0" xfId="18" applyFont="1" applyFill="1" applyBorder="1" applyAlignment="1">
      <alignment horizontal="center" wrapText="1"/>
    </xf>
    <xf numFmtId="0" fontId="9" fillId="0" borderId="0" xfId="18" applyFont="1" applyFill="1" applyBorder="1" applyAlignment="1">
      <alignment horizontal="center" vertical="top" wrapText="1"/>
    </xf>
    <xf numFmtId="0" fontId="9" fillId="0" borderId="0" xfId="18" applyFont="1" applyFill="1" applyBorder="1" applyAlignment="1">
      <alignment wrapText="1"/>
    </xf>
    <xf numFmtId="0" fontId="8" fillId="0" borderId="1" xfId="18" applyFont="1" applyFill="1" applyBorder="1" applyAlignment="1">
      <alignment horizontal="center" vertical="center" wrapText="1"/>
    </xf>
    <xf numFmtId="0" fontId="8" fillId="0" borderId="1" xfId="18" applyFont="1" applyFill="1" applyBorder="1" applyAlignment="1">
      <alignment vertical="center" wrapText="1"/>
    </xf>
    <xf numFmtId="0" fontId="9" fillId="0" borderId="0" xfId="18" applyFont="1" applyFill="1" applyBorder="1" applyAlignment="1">
      <alignment horizontal="center" vertical="center" wrapText="1"/>
    </xf>
    <xf numFmtId="0" fontId="8" fillId="0" borderId="1" xfId="18" applyFont="1" applyFill="1" applyBorder="1" applyAlignment="1">
      <alignment horizontal="center" vertical="top" wrapText="1"/>
    </xf>
    <xf numFmtId="0" fontId="9" fillId="0" borderId="1" xfId="18" applyFont="1" applyFill="1" applyBorder="1" applyAlignment="1">
      <alignment horizontal="center" vertical="center" wrapText="1"/>
    </xf>
    <xf numFmtId="0" fontId="9" fillId="0" borderId="1" xfId="18" applyFont="1" applyFill="1" applyBorder="1" applyAlignment="1">
      <alignment horizontal="center" vertical="top" wrapText="1"/>
    </xf>
    <xf numFmtId="0" fontId="10" fillId="0" borderId="1" xfId="18" applyFont="1" applyFill="1" applyBorder="1" applyAlignment="1">
      <alignment horizontal="justify" vertical="top" wrapText="1"/>
    </xf>
    <xf numFmtId="0" fontId="9" fillId="0" borderId="1" xfId="18" applyFont="1" applyFill="1" applyBorder="1" applyAlignment="1">
      <alignment horizontal="justify" vertical="top" wrapText="1"/>
    </xf>
    <xf numFmtId="0" fontId="8" fillId="0" borderId="1" xfId="18" applyFont="1" applyFill="1" applyBorder="1" applyAlignment="1">
      <alignment horizontal="justify" vertical="top" wrapText="1"/>
    </xf>
    <xf numFmtId="2" fontId="9" fillId="0" borderId="1" xfId="18" applyNumberFormat="1" applyFont="1" applyFill="1" applyBorder="1" applyAlignment="1">
      <alignment horizontal="center" vertical="center" wrapText="1"/>
    </xf>
    <xf numFmtId="1" fontId="9" fillId="0" borderId="1" xfId="18" applyNumberFormat="1" applyFont="1" applyFill="1" applyBorder="1" applyAlignment="1">
      <alignment horizontal="center" vertical="center" wrapText="1"/>
    </xf>
    <xf numFmtId="0" fontId="9" fillId="0" borderId="1" xfId="18" applyFont="1" applyFill="1" applyBorder="1" applyAlignment="1">
      <alignment horizontal="center" wrapText="1"/>
    </xf>
    <xf numFmtId="2" fontId="9" fillId="0" borderId="1" xfId="18" applyNumberFormat="1" applyFont="1" applyFill="1" applyBorder="1" applyAlignment="1">
      <alignment horizontal="right" vertical="center" wrapText="1"/>
    </xf>
    <xf numFmtId="2" fontId="8" fillId="0" borderId="1" xfId="18" applyNumberFormat="1" applyFont="1" applyFill="1" applyBorder="1" applyAlignment="1">
      <alignment horizontal="center" vertical="center" wrapText="1"/>
    </xf>
    <xf numFmtId="0" fontId="9" fillId="0" borderId="1" xfId="18" applyFont="1" applyFill="1" applyBorder="1" applyAlignment="1">
      <alignment horizontal="right" vertical="top" wrapText="1"/>
    </xf>
    <xf numFmtId="0" fontId="9" fillId="0" borderId="1" xfId="18" applyFont="1" applyFill="1" applyBorder="1" applyAlignment="1">
      <alignment horizontal="right" vertical="center" wrapText="1"/>
    </xf>
    <xf numFmtId="0" fontId="9" fillId="0" borderId="1" xfId="18" applyFont="1" applyFill="1" applyBorder="1" applyAlignment="1">
      <alignment vertical="center" wrapText="1"/>
    </xf>
    <xf numFmtId="1" fontId="9" fillId="0" borderId="1" xfId="18" applyNumberFormat="1" applyFont="1" applyFill="1" applyBorder="1" applyAlignment="1">
      <alignment horizontal="right" vertical="top" wrapText="1"/>
    </xf>
    <xf numFmtId="0" fontId="8" fillId="0" borderId="1" xfId="18" applyFont="1" applyFill="1" applyBorder="1" applyAlignment="1">
      <alignment horizontal="left" vertical="top" wrapText="1"/>
    </xf>
    <xf numFmtId="0" fontId="9" fillId="0" borderId="1" xfId="18" applyFont="1" applyFill="1" applyBorder="1" applyAlignment="1">
      <alignment horizontal="left" vertical="top" wrapText="1"/>
    </xf>
    <xf numFmtId="1" fontId="9" fillId="0" borderId="1" xfId="18" applyNumberFormat="1" applyFont="1" applyFill="1" applyBorder="1" applyAlignment="1">
      <alignment horizontal="center" vertical="top" wrapText="1"/>
    </xf>
    <xf numFmtId="1" fontId="8" fillId="0" borderId="1" xfId="18" applyNumberFormat="1" applyFont="1" applyFill="1" applyBorder="1" applyAlignment="1">
      <alignment horizontal="center" vertical="top" wrapText="1"/>
    </xf>
    <xf numFmtId="1" fontId="8" fillId="0" borderId="1" xfId="18" applyNumberFormat="1" applyFont="1" applyFill="1" applyBorder="1" applyAlignment="1">
      <alignment horizontal="center" vertical="center" wrapText="1"/>
    </xf>
    <xf numFmtId="164" fontId="9" fillId="0" borderId="1" xfId="42" applyNumberFormat="1" applyFont="1" applyFill="1" applyBorder="1" applyAlignment="1" applyProtection="1">
      <alignment vertical="center"/>
    </xf>
    <xf numFmtId="0" fontId="9" fillId="0" borderId="1" xfId="18" applyFont="1" applyFill="1" applyBorder="1" applyAlignment="1">
      <alignment horizontal="justify" vertical="center" wrapText="1"/>
    </xf>
    <xf numFmtId="164" fontId="9" fillId="0" borderId="1" xfId="42" applyNumberFormat="1" applyFont="1" applyFill="1" applyBorder="1" applyAlignment="1" applyProtection="1">
      <alignment horizontal="center" vertical="center"/>
    </xf>
    <xf numFmtId="2" fontId="9" fillId="0" borderId="0" xfId="18" applyNumberFormat="1" applyFont="1" applyFill="1" applyBorder="1" applyAlignment="1">
      <alignment horizontal="center" wrapText="1"/>
    </xf>
    <xf numFmtId="0" fontId="8" fillId="0" borderId="0" xfId="18" applyFont="1" applyFill="1" applyBorder="1" applyAlignment="1">
      <alignment vertical="center" wrapText="1"/>
    </xf>
    <xf numFmtId="0" fontId="9" fillId="0" borderId="0" xfId="18" applyFont="1" applyFill="1" applyBorder="1" applyAlignment="1">
      <alignment vertical="center" wrapText="1"/>
    </xf>
    <xf numFmtId="0" fontId="9" fillId="0" borderId="0" xfId="18" applyFont="1" applyFill="1" applyAlignment="1">
      <alignment wrapText="1"/>
    </xf>
    <xf numFmtId="0" fontId="9" fillId="0" borderId="1" xfId="18" applyNumberFormat="1" applyFont="1" applyFill="1" applyBorder="1" applyAlignment="1">
      <alignment horizontal="justify" vertical="top"/>
    </xf>
    <xf numFmtId="0" fontId="9" fillId="0" borderId="1" xfId="18" applyFont="1" applyFill="1" applyBorder="1"/>
    <xf numFmtId="0" fontId="9" fillId="0" borderId="1" xfId="18" applyFont="1" applyFill="1" applyBorder="1" applyAlignment="1">
      <alignment horizontal="right" vertical="center"/>
    </xf>
    <xf numFmtId="0" fontId="9" fillId="0" borderId="1" xfId="18" applyFont="1" applyFill="1" applyBorder="1" applyAlignment="1">
      <alignment horizontal="center" vertical="top"/>
    </xf>
    <xf numFmtId="0" fontId="10" fillId="0" borderId="1" xfId="18" applyFont="1" applyFill="1" applyBorder="1"/>
    <xf numFmtId="0" fontId="9" fillId="0" borderId="1" xfId="18" applyFont="1" applyFill="1" applyBorder="1" applyAlignment="1">
      <alignment horizontal="left" vertical="top"/>
    </xf>
    <xf numFmtId="0" fontId="9" fillId="0" borderId="1" xfId="18" applyFont="1" applyFill="1" applyBorder="1" applyAlignment="1">
      <alignment vertical="center"/>
    </xf>
    <xf numFmtId="0" fontId="13" fillId="0" borderId="1" xfId="18" applyFont="1" applyFill="1" applyBorder="1" applyAlignment="1">
      <alignment horizontal="center" vertical="center" wrapText="1"/>
    </xf>
    <xf numFmtId="0" fontId="11" fillId="0" borderId="1" xfId="18" applyFont="1" applyFill="1" applyBorder="1" applyAlignment="1">
      <alignment horizontal="center" vertical="center" wrapText="1"/>
    </xf>
  </cellXfs>
  <cellStyles count="43">
    <cellStyle name="_Rate Analysis for Lifts" xfId="1"/>
    <cellStyle name="0,0_x000d_&#10;NA_x000d_&#10;" xfId="2"/>
    <cellStyle name="Comma 11" xfId="3"/>
    <cellStyle name="Comma 2" xfId="4"/>
    <cellStyle name="Comma 2 2" xfId="5"/>
    <cellStyle name="Comma 2 3" xfId="6"/>
    <cellStyle name="Comma 2 4" xfId="7"/>
    <cellStyle name="Comma 3" xfId="8"/>
    <cellStyle name="Comma 3 2" xfId="9"/>
    <cellStyle name="Comma 4" xfId="10"/>
    <cellStyle name="Comma 4 2" xfId="11"/>
    <cellStyle name="Comma 5" xfId="12"/>
    <cellStyle name="Comma 6" xfId="13"/>
    <cellStyle name="Comma 7" xfId="14"/>
    <cellStyle name="Comma 8" xfId="15"/>
    <cellStyle name="Comma 8 2" xfId="16"/>
    <cellStyle name="Comma 9" xfId="42"/>
    <cellStyle name="Currency 2" xfId="17"/>
    <cellStyle name="Normal" xfId="0" builtinId="0"/>
    <cellStyle name="Normal 10" xfId="18"/>
    <cellStyle name="Normal 2" xfId="19"/>
    <cellStyle name="Normal 2 2" xfId="20"/>
    <cellStyle name="Normal 2 3" xfId="21"/>
    <cellStyle name="Normal 2 3 2" xfId="22"/>
    <cellStyle name="Normal 2 4" xfId="23"/>
    <cellStyle name="Normal 2_ESID-KOLKATA MISC." xfId="24"/>
    <cellStyle name="Normal 3" xfId="25"/>
    <cellStyle name="Normal 3 2" xfId="26"/>
    <cellStyle name="Normal 3_ESID-KOLKATA MISC." xfId="27"/>
    <cellStyle name="Normal 4" xfId="28"/>
    <cellStyle name="Normal 4 2" xfId="29"/>
    <cellStyle name="Normal 5" xfId="30"/>
    <cellStyle name="Percent 2" xfId="31"/>
    <cellStyle name="Percent 2 2" xfId="32"/>
    <cellStyle name="Percent 2 2 2" xfId="33"/>
    <cellStyle name="Percent 3" xfId="34"/>
    <cellStyle name="Percent 4" xfId="35"/>
    <cellStyle name="Percent 4 2" xfId="36"/>
    <cellStyle name="Percent 5" xfId="37"/>
    <cellStyle name="Percent 6" xfId="38"/>
    <cellStyle name="Percent 7" xfId="39"/>
    <cellStyle name="Style 1" xfId="40"/>
    <cellStyle name="Style 1 2" xfId="4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ttachments%20(12)/Est-Electrical-Int-R-1%20KORATTY.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ummary"/>
      <sheetName val="Internal BOQ"/>
      <sheetName val="rate analysis"/>
    </sheetNames>
    <sheetDataSet>
      <sheetData sheetId="0">
        <row r="28">
          <cell r="E28">
            <v>1861467.25</v>
          </cell>
        </row>
      </sheetData>
      <sheetData sheetId="1">
        <row r="57">
          <cell r="F57">
            <v>1339265.25</v>
          </cell>
        </row>
      </sheetData>
      <sheetData sheetId="2">
        <row r="13">
          <cell r="F13">
            <v>2879.7976360000002</v>
          </cell>
        </row>
        <row r="200">
          <cell r="F200">
            <v>95.924467954859992</v>
          </cell>
        </row>
        <row r="222">
          <cell r="F222">
            <v>224.99385570240003</v>
          </cell>
        </row>
        <row r="278">
          <cell r="F278">
            <v>1226.4170000000001</v>
          </cell>
        </row>
        <row r="306">
          <cell r="F306">
            <v>1870.6843000000001</v>
          </cell>
        </row>
        <row r="348">
          <cell r="F348">
            <v>5966.4480000000012</v>
          </cell>
        </row>
        <row r="448">
          <cell r="F448">
            <v>6145.1112500000008</v>
          </cell>
        </row>
        <row r="508">
          <cell r="F508">
            <v>1178.1575</v>
          </cell>
        </row>
        <row r="519">
          <cell r="F519">
            <v>9083.3000000000011</v>
          </cell>
        </row>
        <row r="709">
          <cell r="F709">
            <v>130283.06429700002</v>
          </cell>
        </row>
        <row r="908">
          <cell r="F908">
            <v>354.31800000000004</v>
          </cell>
        </row>
        <row r="920">
          <cell r="F920">
            <v>11</v>
          </cell>
        </row>
        <row r="932">
          <cell r="F932">
            <v>623.47386228434993</v>
          </cell>
        </row>
        <row r="1001">
          <cell r="F1001">
            <v>657.09929999999997</v>
          </cell>
        </row>
        <row r="1011">
          <cell r="F1011">
            <v>176.91135000000003</v>
          </cell>
        </row>
        <row r="1021">
          <cell r="F1021">
            <v>151.63830000000002</v>
          </cell>
        </row>
        <row r="1045">
          <cell r="F1045">
            <v>12044.6875</v>
          </cell>
        </row>
        <row r="1080">
          <cell r="F1080">
            <v>130143.76900000001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215"/>
  <sheetViews>
    <sheetView tabSelected="1" view="pageBreakPreview" topLeftCell="A211" zoomScale="70" zoomScaleSheetLayoutView="70" workbookViewId="0">
      <selection activeCell="B220" sqref="B219:B220"/>
    </sheetView>
  </sheetViews>
  <sheetFormatPr defaultRowHeight="18.75"/>
  <cols>
    <col min="1" max="1" width="6.140625" style="3" customWidth="1"/>
    <col min="2" max="2" width="61.7109375" style="1" customWidth="1"/>
    <col min="3" max="3" width="11.5703125" style="7" customWidth="1"/>
    <col min="4" max="4" width="11.140625" style="7" customWidth="1"/>
    <col min="5" max="5" width="14" style="7" customWidth="1"/>
    <col min="6" max="6" width="17.7109375" style="7" customWidth="1"/>
    <col min="7" max="7" width="16.140625" style="4" customWidth="1"/>
    <col min="8" max="8" width="9.140625" style="4"/>
    <col min="9" max="9" width="19.5703125" style="4" customWidth="1"/>
    <col min="10" max="12" width="9.140625" style="4"/>
    <col min="13" max="13" width="27.85546875" style="4" customWidth="1"/>
    <col min="14" max="14" width="9.140625" style="4"/>
    <col min="15" max="15" width="17.28515625" style="4" customWidth="1"/>
    <col min="16" max="16384" width="9.140625" style="4"/>
  </cols>
  <sheetData>
    <row r="1" spans="1:7" ht="30.75" customHeight="1">
      <c r="A1" s="43" t="s">
        <v>137</v>
      </c>
      <c r="B1" s="43"/>
      <c r="C1" s="43"/>
      <c r="D1" s="43"/>
      <c r="E1" s="43"/>
      <c r="F1" s="43"/>
    </row>
    <row r="2" spans="1:7" s="33" customFormat="1" ht="42.75" customHeight="1">
      <c r="A2" s="5" t="s">
        <v>18</v>
      </c>
      <c r="B2" s="5" t="s">
        <v>3</v>
      </c>
      <c r="C2" s="5" t="s">
        <v>2</v>
      </c>
      <c r="D2" s="5" t="s">
        <v>13</v>
      </c>
      <c r="E2" s="5" t="s">
        <v>15</v>
      </c>
      <c r="F2" s="5" t="s">
        <v>16</v>
      </c>
      <c r="G2" s="32"/>
    </row>
    <row r="3" spans="1:7" ht="30.75" customHeight="1">
      <c r="A3" s="43" t="s">
        <v>144</v>
      </c>
      <c r="B3" s="43"/>
      <c r="C3" s="43"/>
      <c r="D3" s="43"/>
      <c r="E3" s="43"/>
      <c r="F3" s="43"/>
    </row>
    <row r="4" spans="1:7" ht="31.5" customHeight="1">
      <c r="A4" s="10"/>
      <c r="B4" s="11" t="s">
        <v>19</v>
      </c>
      <c r="C4" s="9"/>
      <c r="D4" s="9"/>
      <c r="E4" s="9"/>
      <c r="F4" s="9"/>
    </row>
    <row r="5" spans="1:7">
      <c r="A5" s="10"/>
      <c r="B5" s="13" t="s">
        <v>20</v>
      </c>
      <c r="C5" s="9"/>
      <c r="D5" s="9"/>
      <c r="E5" s="9"/>
      <c r="F5" s="9"/>
    </row>
    <row r="6" spans="1:7">
      <c r="A6" s="10"/>
      <c r="B6" s="13"/>
      <c r="C6" s="9"/>
      <c r="D6" s="9"/>
      <c r="E6" s="9"/>
      <c r="F6" s="9"/>
    </row>
    <row r="7" spans="1:7" ht="167.25" customHeight="1">
      <c r="A7" s="10"/>
      <c r="B7" s="12" t="s">
        <v>21</v>
      </c>
      <c r="C7" s="9"/>
      <c r="D7" s="9"/>
      <c r="E7" s="9"/>
      <c r="F7" s="9"/>
    </row>
    <row r="8" spans="1:7">
      <c r="A8" s="10"/>
      <c r="B8" s="12"/>
      <c r="C8" s="9"/>
      <c r="D8" s="9"/>
      <c r="E8" s="9"/>
      <c r="F8" s="9"/>
    </row>
    <row r="9" spans="1:7" ht="141" customHeight="1">
      <c r="A9" s="10">
        <v>1</v>
      </c>
      <c r="B9" s="12" t="s">
        <v>22</v>
      </c>
      <c r="C9" s="9"/>
      <c r="D9" s="9"/>
      <c r="E9" s="9"/>
      <c r="F9" s="9"/>
    </row>
    <row r="10" spans="1:7">
      <c r="A10" s="10"/>
      <c r="B10" s="12"/>
      <c r="C10" s="9"/>
      <c r="D10" s="9"/>
      <c r="E10" s="9"/>
      <c r="F10" s="14"/>
    </row>
    <row r="11" spans="1:7" ht="44.25" customHeight="1">
      <c r="A11" s="10" t="s">
        <v>7</v>
      </c>
      <c r="B11" s="12" t="s">
        <v>23</v>
      </c>
      <c r="C11" s="9" t="s">
        <v>24</v>
      </c>
      <c r="D11" s="9">
        <v>202</v>
      </c>
      <c r="E11" s="14">
        <v>664</v>
      </c>
      <c r="F11" s="14">
        <f>E11*D11</f>
        <v>134128</v>
      </c>
    </row>
    <row r="12" spans="1:7" ht="111" customHeight="1">
      <c r="A12" s="10">
        <v>2</v>
      </c>
      <c r="B12" s="12" t="s">
        <v>25</v>
      </c>
      <c r="C12" s="9" t="s">
        <v>17</v>
      </c>
      <c r="D12" s="9">
        <v>400</v>
      </c>
      <c r="E12" s="14">
        <v>131</v>
      </c>
      <c r="F12" s="14">
        <f>E12*D12</f>
        <v>52400</v>
      </c>
    </row>
    <row r="13" spans="1:7">
      <c r="A13" s="10"/>
      <c r="B13" s="12"/>
      <c r="C13" s="9"/>
      <c r="D13" s="9"/>
      <c r="E13" s="14"/>
      <c r="F13" s="14"/>
    </row>
    <row r="14" spans="1:7" ht="109.5" customHeight="1">
      <c r="A14" s="10">
        <v>3</v>
      </c>
      <c r="B14" s="12" t="s">
        <v>26</v>
      </c>
      <c r="C14" s="9" t="s">
        <v>17</v>
      </c>
      <c r="D14" s="9">
        <v>660</v>
      </c>
      <c r="E14" s="14">
        <v>162</v>
      </c>
      <c r="F14" s="14">
        <f>E14*D14</f>
        <v>106920</v>
      </c>
    </row>
    <row r="15" spans="1:7">
      <c r="A15" s="10"/>
      <c r="B15" s="12"/>
      <c r="C15" s="9"/>
      <c r="D15" s="9"/>
      <c r="E15" s="14"/>
      <c r="F15" s="14"/>
    </row>
    <row r="16" spans="1:7" ht="116.25" customHeight="1">
      <c r="A16" s="10">
        <v>4</v>
      </c>
      <c r="B16" s="12" t="s">
        <v>27</v>
      </c>
      <c r="C16" s="9" t="s">
        <v>17</v>
      </c>
      <c r="D16" s="9">
        <v>990</v>
      </c>
      <c r="E16" s="14">
        <v>206</v>
      </c>
      <c r="F16" s="14">
        <f>E16*D16</f>
        <v>203940</v>
      </c>
    </row>
    <row r="17" spans="1:6">
      <c r="A17" s="10"/>
      <c r="B17" s="12"/>
      <c r="C17" s="9"/>
      <c r="D17" s="9"/>
      <c r="E17" s="14"/>
      <c r="F17" s="14"/>
    </row>
    <row r="18" spans="1:6" ht="111" customHeight="1">
      <c r="A18" s="10">
        <v>5</v>
      </c>
      <c r="B18" s="12" t="s">
        <v>28</v>
      </c>
      <c r="C18" s="9" t="s">
        <v>17</v>
      </c>
      <c r="D18" s="9">
        <v>900</v>
      </c>
      <c r="E18" s="14">
        <v>358</v>
      </c>
      <c r="F18" s="14">
        <f>E18*D18</f>
        <v>322200</v>
      </c>
    </row>
    <row r="19" spans="1:6">
      <c r="A19" s="10"/>
      <c r="B19" s="12"/>
      <c r="C19" s="9"/>
      <c r="D19" s="9"/>
      <c r="E19" s="14"/>
      <c r="F19" s="14"/>
    </row>
    <row r="20" spans="1:6" ht="115.5" customHeight="1">
      <c r="A20" s="10">
        <v>6</v>
      </c>
      <c r="B20" s="12" t="s">
        <v>29</v>
      </c>
      <c r="C20" s="9" t="s">
        <v>1</v>
      </c>
      <c r="D20" s="9">
        <v>80</v>
      </c>
      <c r="E20" s="14">
        <v>288</v>
      </c>
      <c r="F20" s="14">
        <f>E20*D20</f>
        <v>23040</v>
      </c>
    </row>
    <row r="21" spans="1:6">
      <c r="A21" s="10"/>
      <c r="B21" s="12"/>
      <c r="C21" s="9"/>
      <c r="D21" s="9"/>
      <c r="E21" s="14"/>
      <c r="F21" s="14"/>
    </row>
    <row r="22" spans="1:6" ht="108.75" customHeight="1">
      <c r="A22" s="10">
        <v>7</v>
      </c>
      <c r="B22" s="12" t="s">
        <v>30</v>
      </c>
      <c r="C22" s="9" t="s">
        <v>1</v>
      </c>
      <c r="D22" s="9">
        <v>33</v>
      </c>
      <c r="E22" s="14">
        <v>366</v>
      </c>
      <c r="F22" s="14">
        <f>E22*D22</f>
        <v>12078</v>
      </c>
    </row>
    <row r="23" spans="1:6">
      <c r="A23" s="10"/>
      <c r="B23" s="12"/>
      <c r="C23" s="9"/>
      <c r="D23" s="9"/>
      <c r="E23" s="14"/>
      <c r="F23" s="14"/>
    </row>
    <row r="24" spans="1:6" ht="111.75" customHeight="1">
      <c r="A24" s="10">
        <v>8</v>
      </c>
      <c r="B24" s="12" t="s">
        <v>31</v>
      </c>
      <c r="C24" s="9" t="s">
        <v>1</v>
      </c>
      <c r="D24" s="9">
        <v>5</v>
      </c>
      <c r="E24" s="14">
        <v>288</v>
      </c>
      <c r="F24" s="14">
        <f>E24*D24</f>
        <v>1440</v>
      </c>
    </row>
    <row r="25" spans="1:6">
      <c r="A25" s="10"/>
      <c r="B25" s="12"/>
      <c r="C25" s="9"/>
      <c r="D25" s="9"/>
      <c r="E25" s="14"/>
      <c r="F25" s="14"/>
    </row>
    <row r="26" spans="1:6" ht="93" customHeight="1">
      <c r="A26" s="10">
        <v>9</v>
      </c>
      <c r="B26" s="12" t="s">
        <v>32</v>
      </c>
      <c r="C26" s="9" t="s">
        <v>17</v>
      </c>
      <c r="D26" s="15">
        <f>15*(D11)/8</f>
        <v>378.75</v>
      </c>
      <c r="E26" s="14">
        <v>131</v>
      </c>
      <c r="F26" s="14">
        <f>E26*D26</f>
        <v>49616.25</v>
      </c>
    </row>
    <row r="27" spans="1:6">
      <c r="A27" s="10"/>
      <c r="B27" s="12"/>
      <c r="C27" s="9"/>
      <c r="D27" s="9"/>
      <c r="E27" s="14"/>
      <c r="F27" s="14"/>
    </row>
    <row r="28" spans="1:6" ht="192" customHeight="1">
      <c r="A28" s="10">
        <v>10</v>
      </c>
      <c r="B28" s="12" t="s">
        <v>33</v>
      </c>
      <c r="C28" s="9" t="s">
        <v>17</v>
      </c>
      <c r="D28" s="9">
        <v>100</v>
      </c>
      <c r="E28" s="14">
        <v>131</v>
      </c>
      <c r="F28" s="14">
        <f>E28*D28</f>
        <v>13100</v>
      </c>
    </row>
    <row r="29" spans="1:6">
      <c r="A29" s="10"/>
      <c r="B29" s="12"/>
      <c r="C29" s="9"/>
      <c r="D29" s="9"/>
      <c r="E29" s="14"/>
      <c r="F29" s="14"/>
    </row>
    <row r="30" spans="1:6" ht="120.75" customHeight="1">
      <c r="A30" s="10">
        <v>11</v>
      </c>
      <c r="B30" s="12" t="s">
        <v>34</v>
      </c>
      <c r="C30" s="9"/>
      <c r="D30" s="9"/>
      <c r="E30" s="14"/>
      <c r="F30" s="14"/>
    </row>
    <row r="31" spans="1:6">
      <c r="A31" s="10"/>
      <c r="B31" s="12"/>
      <c r="C31" s="9"/>
      <c r="D31" s="9"/>
      <c r="E31" s="14"/>
      <c r="F31" s="14"/>
    </row>
    <row r="32" spans="1:6" ht="48" customHeight="1">
      <c r="A32" s="9" t="s">
        <v>4</v>
      </c>
      <c r="B32" s="29" t="s">
        <v>36</v>
      </c>
      <c r="C32" s="9" t="s">
        <v>1</v>
      </c>
      <c r="D32" s="9">
        <v>31</v>
      </c>
      <c r="E32" s="14">
        <v>693</v>
      </c>
      <c r="F32" s="14">
        <f>E32*D32</f>
        <v>21483</v>
      </c>
    </row>
    <row r="33" spans="1:6" ht="53.25" customHeight="1">
      <c r="A33" s="9" t="s">
        <v>5</v>
      </c>
      <c r="B33" s="29" t="s">
        <v>37</v>
      </c>
      <c r="C33" s="9" t="s">
        <v>1</v>
      </c>
      <c r="D33" s="9" t="s">
        <v>135</v>
      </c>
      <c r="E33" s="14">
        <v>1983</v>
      </c>
      <c r="F33" s="14"/>
    </row>
    <row r="34" spans="1:6">
      <c r="A34" s="10"/>
      <c r="B34" s="12"/>
      <c r="C34" s="9"/>
      <c r="D34" s="9"/>
      <c r="E34" s="14"/>
      <c r="F34" s="14"/>
    </row>
    <row r="35" spans="1:6" ht="84" customHeight="1">
      <c r="A35" s="10">
        <v>12</v>
      </c>
      <c r="B35" s="12" t="s">
        <v>38</v>
      </c>
      <c r="C35" s="9" t="s">
        <v>1</v>
      </c>
      <c r="D35" s="9" t="s">
        <v>135</v>
      </c>
      <c r="E35" s="14">
        <v>54</v>
      </c>
      <c r="F35" s="14"/>
    </row>
    <row r="36" spans="1:6">
      <c r="A36" s="10"/>
      <c r="B36" s="12"/>
      <c r="C36" s="9"/>
      <c r="D36" s="9"/>
      <c r="E36" s="14"/>
      <c r="F36" s="14"/>
    </row>
    <row r="37" spans="1:6" ht="93.75">
      <c r="A37" s="10">
        <v>13</v>
      </c>
      <c r="B37" s="12" t="s">
        <v>39</v>
      </c>
      <c r="C37" s="9"/>
      <c r="D37" s="9"/>
      <c r="E37" s="14"/>
      <c r="F37" s="14"/>
    </row>
    <row r="38" spans="1:6">
      <c r="A38" s="10"/>
      <c r="B38" s="12"/>
      <c r="C38" s="9"/>
      <c r="D38" s="9"/>
      <c r="E38" s="14"/>
      <c r="F38" s="14"/>
    </row>
    <row r="39" spans="1:6" ht="51.75" customHeight="1">
      <c r="A39" s="10" t="s">
        <v>7</v>
      </c>
      <c r="B39" s="12" t="s">
        <v>40</v>
      </c>
      <c r="C39" s="9" t="s">
        <v>17</v>
      </c>
      <c r="D39" s="9">
        <v>800</v>
      </c>
      <c r="E39" s="14">
        <v>56.5</v>
      </c>
      <c r="F39" s="14">
        <f>E39*D39</f>
        <v>45200</v>
      </c>
    </row>
    <row r="40" spans="1:6" ht="51.75" customHeight="1">
      <c r="A40" s="10" t="s">
        <v>8</v>
      </c>
      <c r="B40" s="12" t="s">
        <v>41</v>
      </c>
      <c r="C40" s="9" t="s">
        <v>17</v>
      </c>
      <c r="D40" s="9">
        <v>500</v>
      </c>
      <c r="E40" s="14">
        <v>64.5</v>
      </c>
      <c r="F40" s="14">
        <f>E40*D40</f>
        <v>32250</v>
      </c>
    </row>
    <row r="41" spans="1:6" ht="51.75" customHeight="1">
      <c r="A41" s="10" t="s">
        <v>9</v>
      </c>
      <c r="B41" s="12" t="s">
        <v>42</v>
      </c>
      <c r="C41" s="9" t="s">
        <v>17</v>
      </c>
      <c r="D41" s="9">
        <v>500</v>
      </c>
      <c r="E41" s="14">
        <v>80.5</v>
      </c>
      <c r="F41" s="14">
        <f>E41*D41</f>
        <v>40250</v>
      </c>
    </row>
    <row r="42" spans="1:6">
      <c r="A42" s="10"/>
      <c r="B42" s="12"/>
      <c r="C42" s="9"/>
      <c r="D42" s="9"/>
      <c r="E42" s="14"/>
      <c r="F42" s="14"/>
    </row>
    <row r="43" spans="1:6" ht="93" customHeight="1">
      <c r="A43" s="10">
        <v>14</v>
      </c>
      <c r="B43" s="12" t="s">
        <v>43</v>
      </c>
      <c r="C43" s="9"/>
      <c r="D43" s="9"/>
      <c r="E43" s="14"/>
      <c r="F43" s="14"/>
    </row>
    <row r="44" spans="1:6">
      <c r="A44" s="10"/>
      <c r="B44" s="12"/>
      <c r="C44" s="9"/>
      <c r="D44" s="9"/>
      <c r="E44" s="14"/>
      <c r="F44" s="14"/>
    </row>
    <row r="45" spans="1:6" ht="63.75" customHeight="1">
      <c r="A45" s="10" t="s">
        <v>7</v>
      </c>
      <c r="B45" s="12" t="s">
        <v>44</v>
      </c>
      <c r="C45" s="9" t="s">
        <v>17</v>
      </c>
      <c r="D45" s="9" t="s">
        <v>135</v>
      </c>
      <c r="E45" s="14">
        <v>358</v>
      </c>
      <c r="F45" s="14"/>
    </row>
    <row r="46" spans="1:6" ht="63.75" customHeight="1">
      <c r="A46" s="10" t="s">
        <v>8</v>
      </c>
      <c r="B46" s="12" t="s">
        <v>45</v>
      </c>
      <c r="C46" s="9" t="s">
        <v>17</v>
      </c>
      <c r="D46" s="9">
        <f>12*30</f>
        <v>360</v>
      </c>
      <c r="E46" s="14">
        <v>562</v>
      </c>
      <c r="F46" s="14">
        <f>E46*D46</f>
        <v>202320</v>
      </c>
    </row>
    <row r="47" spans="1:6" ht="63.75" customHeight="1">
      <c r="A47" s="10" t="s">
        <v>9</v>
      </c>
      <c r="B47" s="12" t="s">
        <v>46</v>
      </c>
      <c r="C47" s="9" t="s">
        <v>17</v>
      </c>
      <c r="D47" s="9">
        <v>50</v>
      </c>
      <c r="E47" s="14">
        <v>789</v>
      </c>
      <c r="F47" s="14">
        <f>E47*D47</f>
        <v>39450</v>
      </c>
    </row>
    <row r="48" spans="1:6" ht="63.75" customHeight="1">
      <c r="A48" s="10" t="s">
        <v>10</v>
      </c>
      <c r="B48" s="12" t="s">
        <v>47</v>
      </c>
      <c r="C48" s="9" t="s">
        <v>17</v>
      </c>
      <c r="D48" s="9">
        <v>50</v>
      </c>
      <c r="E48" s="14">
        <v>789</v>
      </c>
      <c r="F48" s="14">
        <f>E48*D48</f>
        <v>39450</v>
      </c>
    </row>
    <row r="49" spans="1:6" ht="37.5">
      <c r="A49" s="8"/>
      <c r="B49" s="13" t="s">
        <v>139</v>
      </c>
      <c r="C49" s="9"/>
      <c r="D49" s="9"/>
      <c r="E49" s="9"/>
      <c r="F49" s="9"/>
    </row>
    <row r="50" spans="1:6">
      <c r="A50" s="16"/>
      <c r="B50" s="12"/>
      <c r="C50" s="9"/>
      <c r="D50" s="9"/>
      <c r="E50" s="9"/>
      <c r="F50" s="9"/>
    </row>
    <row r="51" spans="1:6" ht="187.5">
      <c r="A51" s="10">
        <v>15</v>
      </c>
      <c r="B51" s="12" t="s">
        <v>60</v>
      </c>
      <c r="C51" s="9"/>
      <c r="D51" s="9"/>
      <c r="E51" s="9"/>
      <c r="F51" s="9"/>
    </row>
    <row r="52" spans="1:6">
      <c r="A52" s="10"/>
      <c r="B52" s="12"/>
      <c r="C52" s="9"/>
      <c r="D52" s="9"/>
      <c r="E52" s="9"/>
      <c r="F52" s="14"/>
    </row>
    <row r="53" spans="1:6" ht="48" customHeight="1">
      <c r="A53" s="9" t="s">
        <v>61</v>
      </c>
      <c r="B53" s="9" t="s">
        <v>62</v>
      </c>
      <c r="C53" s="9" t="s">
        <v>14</v>
      </c>
      <c r="D53" s="9" t="s">
        <v>135</v>
      </c>
      <c r="E53" s="14">
        <v>6816</v>
      </c>
      <c r="F53" s="14"/>
    </row>
    <row r="54" spans="1:6" ht="48" customHeight="1">
      <c r="A54" s="9" t="s">
        <v>63</v>
      </c>
      <c r="B54" s="9" t="s">
        <v>64</v>
      </c>
      <c r="C54" s="9" t="s">
        <v>14</v>
      </c>
      <c r="D54" s="9">
        <v>8</v>
      </c>
      <c r="E54" s="14">
        <v>12762</v>
      </c>
      <c r="F54" s="14">
        <f>E54*D54</f>
        <v>102096</v>
      </c>
    </row>
    <row r="55" spans="1:6">
      <c r="A55" s="16"/>
      <c r="B55" s="12"/>
      <c r="C55" s="9"/>
      <c r="D55" s="9"/>
      <c r="E55" s="14"/>
      <c r="F55" s="14"/>
    </row>
    <row r="56" spans="1:6" ht="83.25" customHeight="1">
      <c r="A56" s="9">
        <v>16</v>
      </c>
      <c r="B56" s="12" t="s">
        <v>138</v>
      </c>
      <c r="C56" s="9"/>
      <c r="D56" s="9"/>
      <c r="E56" s="14"/>
      <c r="F56" s="14"/>
    </row>
    <row r="57" spans="1:6">
      <c r="A57" s="16"/>
      <c r="B57" s="12"/>
      <c r="C57" s="9"/>
      <c r="D57" s="9"/>
      <c r="E57" s="14"/>
      <c r="F57" s="14"/>
    </row>
    <row r="58" spans="1:6" ht="55.5" customHeight="1">
      <c r="A58" s="9" t="s">
        <v>61</v>
      </c>
      <c r="B58" s="12" t="s">
        <v>65</v>
      </c>
      <c r="C58" s="9" t="s">
        <v>14</v>
      </c>
      <c r="D58" s="9" t="str">
        <f>D53</f>
        <v>QRO</v>
      </c>
      <c r="E58" s="14">
        <v>554</v>
      </c>
      <c r="F58" s="14"/>
    </row>
    <row r="59" spans="1:6" ht="55.5" customHeight="1">
      <c r="A59" s="9" t="s">
        <v>63</v>
      </c>
      <c r="B59" s="12" t="s">
        <v>66</v>
      </c>
      <c r="C59" s="9" t="s">
        <v>14</v>
      </c>
      <c r="D59" s="9">
        <f>D54</f>
        <v>8</v>
      </c>
      <c r="E59" s="14">
        <v>563</v>
      </c>
      <c r="F59" s="14">
        <f>E59*D59</f>
        <v>4504</v>
      </c>
    </row>
    <row r="60" spans="1:6">
      <c r="A60" s="16"/>
      <c r="B60" s="12"/>
      <c r="C60" s="9"/>
      <c r="D60" s="9"/>
      <c r="E60" s="14"/>
      <c r="F60" s="14"/>
    </row>
    <row r="61" spans="1:6" ht="135" customHeight="1">
      <c r="A61" s="9">
        <v>17</v>
      </c>
      <c r="B61" s="12" t="s">
        <v>67</v>
      </c>
      <c r="C61" s="9"/>
      <c r="D61" s="9"/>
      <c r="E61" s="14"/>
      <c r="F61" s="14"/>
    </row>
    <row r="62" spans="1:6">
      <c r="A62" s="16"/>
      <c r="B62" s="12"/>
      <c r="C62" s="9"/>
      <c r="D62" s="9"/>
      <c r="E62" s="14"/>
      <c r="F62" s="14"/>
    </row>
    <row r="63" spans="1:6" ht="53.25" customHeight="1">
      <c r="A63" s="9" t="s">
        <v>61</v>
      </c>
      <c r="B63" s="12" t="s">
        <v>68</v>
      </c>
      <c r="C63" s="9" t="s">
        <v>14</v>
      </c>
      <c r="D63" s="9" t="str">
        <f>D53</f>
        <v>QRO</v>
      </c>
      <c r="E63" s="14">
        <v>1703</v>
      </c>
      <c r="F63" s="14"/>
    </row>
    <row r="64" spans="1:6" ht="54.75" customHeight="1">
      <c r="A64" s="9" t="s">
        <v>63</v>
      </c>
      <c r="B64" s="12" t="s">
        <v>69</v>
      </c>
      <c r="C64" s="9" t="s">
        <v>14</v>
      </c>
      <c r="D64" s="9">
        <f>D54</f>
        <v>8</v>
      </c>
      <c r="E64" s="14">
        <v>1965</v>
      </c>
      <c r="F64" s="14">
        <f>E64*D64</f>
        <v>15720</v>
      </c>
    </row>
    <row r="65" spans="1:6">
      <c r="A65" s="16"/>
      <c r="B65" s="12"/>
      <c r="C65" s="9"/>
      <c r="D65" s="9"/>
      <c r="E65" s="14"/>
      <c r="F65" s="14"/>
    </row>
    <row r="66" spans="1:6" ht="113.25" customHeight="1">
      <c r="A66" s="9">
        <v>18</v>
      </c>
      <c r="B66" s="12" t="s">
        <v>70</v>
      </c>
      <c r="C66" s="9" t="s">
        <v>14</v>
      </c>
      <c r="D66" s="9">
        <v>288</v>
      </c>
      <c r="E66" s="14">
        <v>141</v>
      </c>
      <c r="F66" s="14">
        <f>E66*D66</f>
        <v>40608</v>
      </c>
    </row>
    <row r="67" spans="1:6">
      <c r="A67" s="16"/>
      <c r="B67" s="12"/>
      <c r="C67" s="9"/>
      <c r="D67" s="9"/>
      <c r="E67" s="14"/>
      <c r="F67" s="9"/>
    </row>
    <row r="68" spans="1:6" ht="47.25" customHeight="1">
      <c r="A68" s="8"/>
      <c r="B68" s="13" t="s">
        <v>140</v>
      </c>
      <c r="C68" s="5"/>
      <c r="D68" s="5"/>
      <c r="E68" s="17"/>
      <c r="F68" s="18"/>
    </row>
    <row r="69" spans="1:6" ht="100.5" customHeight="1">
      <c r="A69" s="10">
        <v>19</v>
      </c>
      <c r="B69" s="12" t="s">
        <v>92</v>
      </c>
      <c r="C69" s="9"/>
      <c r="D69" s="9"/>
      <c r="E69" s="9"/>
      <c r="F69" s="9"/>
    </row>
    <row r="70" spans="1:6" ht="47.25" customHeight="1">
      <c r="A70" s="9" t="s">
        <v>4</v>
      </c>
      <c r="B70" s="9" t="s">
        <v>87</v>
      </c>
      <c r="C70" s="9" t="s">
        <v>81</v>
      </c>
      <c r="D70" s="9">
        <v>2</v>
      </c>
      <c r="E70" s="14">
        <v>192</v>
      </c>
      <c r="F70" s="14">
        <f>E70*D70</f>
        <v>384</v>
      </c>
    </row>
    <row r="71" spans="1:6" ht="47.25" customHeight="1">
      <c r="A71" s="9" t="s">
        <v>5</v>
      </c>
      <c r="B71" s="9" t="s">
        <v>88</v>
      </c>
      <c r="C71" s="9" t="s">
        <v>81</v>
      </c>
      <c r="D71" s="9">
        <v>16</v>
      </c>
      <c r="E71" s="14">
        <v>188</v>
      </c>
      <c r="F71" s="14">
        <f>E71*D71</f>
        <v>3008</v>
      </c>
    </row>
    <row r="72" spans="1:6" ht="47.25" customHeight="1">
      <c r="A72" s="9" t="s">
        <v>6</v>
      </c>
      <c r="B72" s="9" t="s">
        <v>89</v>
      </c>
      <c r="C72" s="9" t="s">
        <v>81</v>
      </c>
      <c r="D72" s="9" t="s">
        <v>135</v>
      </c>
      <c r="E72" s="14">
        <v>146</v>
      </c>
      <c r="F72" s="14"/>
    </row>
    <row r="73" spans="1:6">
      <c r="A73" s="10"/>
      <c r="B73" s="13" t="s">
        <v>142</v>
      </c>
      <c r="C73" s="9"/>
      <c r="D73" s="9"/>
      <c r="E73" s="20"/>
      <c r="F73" s="18"/>
    </row>
    <row r="74" spans="1:6">
      <c r="A74" s="10"/>
      <c r="B74" s="12"/>
      <c r="C74" s="9"/>
      <c r="D74" s="9"/>
      <c r="E74" s="20"/>
      <c r="F74" s="18"/>
    </row>
    <row r="75" spans="1:6" ht="113.25" customHeight="1">
      <c r="A75" s="10">
        <v>20</v>
      </c>
      <c r="B75" s="12" t="s">
        <v>93</v>
      </c>
      <c r="C75" s="9" t="s">
        <v>1</v>
      </c>
      <c r="D75" s="9">
        <v>2</v>
      </c>
      <c r="E75" s="14">
        <v>3996</v>
      </c>
      <c r="F75" s="14">
        <f>E75*D75</f>
        <v>7992</v>
      </c>
    </row>
    <row r="76" spans="1:6" ht="54.75" customHeight="1">
      <c r="A76" s="10">
        <v>21</v>
      </c>
      <c r="B76" s="12" t="s">
        <v>95</v>
      </c>
      <c r="C76" s="21"/>
      <c r="D76" s="9"/>
      <c r="E76" s="20"/>
      <c r="F76" s="18"/>
    </row>
    <row r="77" spans="1:6">
      <c r="A77" s="10"/>
      <c r="B77" s="12"/>
      <c r="C77" s="21"/>
      <c r="D77" s="9"/>
      <c r="E77" s="20"/>
      <c r="F77" s="18"/>
    </row>
    <row r="78" spans="1:6" ht="52.5" customHeight="1">
      <c r="A78" s="15" t="s">
        <v>4</v>
      </c>
      <c r="B78" s="12" t="s">
        <v>94</v>
      </c>
      <c r="C78" s="21" t="s">
        <v>17</v>
      </c>
      <c r="D78" s="9">
        <v>40</v>
      </c>
      <c r="E78" s="14">
        <v>120</v>
      </c>
      <c r="F78" s="14">
        <f>E78*D78</f>
        <v>4800</v>
      </c>
    </row>
    <row r="79" spans="1:6">
      <c r="A79" s="22"/>
      <c r="B79" s="12"/>
      <c r="C79" s="21"/>
      <c r="D79" s="9"/>
      <c r="E79" s="9"/>
      <c r="F79" s="9"/>
    </row>
    <row r="80" spans="1:6" ht="81.75" customHeight="1">
      <c r="A80" s="10">
        <v>22</v>
      </c>
      <c r="B80" s="12" t="s">
        <v>96</v>
      </c>
      <c r="C80" s="9" t="s">
        <v>17</v>
      </c>
      <c r="D80" s="9">
        <v>500</v>
      </c>
      <c r="E80" s="14">
        <v>19.5</v>
      </c>
      <c r="F80" s="14">
        <f>E80*D80</f>
        <v>9750</v>
      </c>
    </row>
    <row r="81" spans="1:6" ht="37.5">
      <c r="A81" s="8"/>
      <c r="B81" s="13" t="s">
        <v>143</v>
      </c>
      <c r="C81" s="21"/>
      <c r="D81" s="9"/>
      <c r="E81" s="9"/>
      <c r="F81" s="9"/>
    </row>
    <row r="82" spans="1:6" ht="85.5" customHeight="1">
      <c r="A82" s="10">
        <v>23</v>
      </c>
      <c r="B82" s="12" t="s">
        <v>97</v>
      </c>
      <c r="C82" s="21"/>
      <c r="D82" s="9"/>
      <c r="E82" s="9"/>
      <c r="F82" s="9"/>
    </row>
    <row r="83" spans="1:6">
      <c r="A83" s="10"/>
      <c r="B83" s="12"/>
      <c r="C83" s="21"/>
      <c r="D83" s="9"/>
      <c r="E83" s="9"/>
      <c r="F83" s="9"/>
    </row>
    <row r="84" spans="1:6" ht="52.5" customHeight="1">
      <c r="A84" s="19" t="s">
        <v>7</v>
      </c>
      <c r="B84" s="12" t="s">
        <v>98</v>
      </c>
      <c r="C84" s="21" t="s">
        <v>17</v>
      </c>
      <c r="D84" s="9" t="s">
        <v>135</v>
      </c>
      <c r="E84" s="14">
        <v>24</v>
      </c>
      <c r="F84" s="9"/>
    </row>
    <row r="85" spans="1:6" ht="52.5" customHeight="1">
      <c r="A85" s="19" t="s">
        <v>8</v>
      </c>
      <c r="B85" s="12" t="s">
        <v>99</v>
      </c>
      <c r="C85" s="21" t="s">
        <v>17</v>
      </c>
      <c r="D85" s="9">
        <v>1080</v>
      </c>
      <c r="E85" s="14">
        <v>15.5</v>
      </c>
      <c r="F85" s="9">
        <f>E85*D85</f>
        <v>16740</v>
      </c>
    </row>
    <row r="86" spans="1:6" ht="93.75">
      <c r="A86" s="10">
        <v>24</v>
      </c>
      <c r="B86" s="12" t="s">
        <v>39</v>
      </c>
      <c r="C86" s="9"/>
      <c r="D86" s="9"/>
      <c r="E86" s="9"/>
      <c r="F86" s="9"/>
    </row>
    <row r="87" spans="1:6" ht="11.25" customHeight="1">
      <c r="A87" s="10"/>
      <c r="B87" s="12"/>
      <c r="C87" s="9"/>
      <c r="D87" s="9"/>
      <c r="E87" s="9"/>
      <c r="F87" s="14"/>
    </row>
    <row r="88" spans="1:6" ht="51.75" customHeight="1">
      <c r="A88" s="19" t="s">
        <v>7</v>
      </c>
      <c r="B88" s="12" t="s">
        <v>40</v>
      </c>
      <c r="C88" s="9" t="s">
        <v>17</v>
      </c>
      <c r="D88" s="9">
        <v>1000</v>
      </c>
      <c r="E88" s="14">
        <v>56.5</v>
      </c>
      <c r="F88" s="9">
        <f>E88*D88</f>
        <v>56500</v>
      </c>
    </row>
    <row r="89" spans="1:6" ht="51.75" customHeight="1">
      <c r="A89" s="19" t="s">
        <v>8</v>
      </c>
      <c r="B89" s="12" t="s">
        <v>41</v>
      </c>
      <c r="C89" s="9" t="s">
        <v>17</v>
      </c>
      <c r="D89" s="9">
        <v>200</v>
      </c>
      <c r="E89" s="14">
        <v>64.5</v>
      </c>
      <c r="F89" s="9">
        <f>E89*D89</f>
        <v>12900</v>
      </c>
    </row>
    <row r="90" spans="1:6" ht="51.75" customHeight="1">
      <c r="A90" s="19" t="s">
        <v>9</v>
      </c>
      <c r="B90" s="12" t="s">
        <v>42</v>
      </c>
      <c r="C90" s="9" t="s">
        <v>17</v>
      </c>
      <c r="D90" s="9">
        <v>200</v>
      </c>
      <c r="E90" s="14">
        <v>80.5</v>
      </c>
      <c r="F90" s="9">
        <f>E90*D90</f>
        <v>16100</v>
      </c>
    </row>
    <row r="91" spans="1:6" s="34" customFormat="1" ht="60.75" customHeight="1">
      <c r="A91" s="10">
        <v>25</v>
      </c>
      <c r="B91" s="12" t="s">
        <v>108</v>
      </c>
      <c r="C91" s="9" t="s">
        <v>1</v>
      </c>
      <c r="D91" s="9">
        <v>27</v>
      </c>
      <c r="E91" s="14">
        <v>89</v>
      </c>
      <c r="F91" s="9">
        <f>E91*D91</f>
        <v>2403</v>
      </c>
    </row>
    <row r="92" spans="1:6">
      <c r="A92" s="10"/>
      <c r="B92" s="12"/>
      <c r="C92" s="9"/>
      <c r="D92" s="9"/>
      <c r="E92" s="9"/>
      <c r="F92" s="9"/>
    </row>
    <row r="93" spans="1:6" ht="57" customHeight="1">
      <c r="A93" s="10">
        <v>26</v>
      </c>
      <c r="B93" s="12" t="s">
        <v>109</v>
      </c>
      <c r="C93" s="9" t="s">
        <v>1</v>
      </c>
      <c r="D93" s="9">
        <v>1</v>
      </c>
      <c r="E93" s="14">
        <v>93</v>
      </c>
      <c r="F93" s="9">
        <f>E93*D93</f>
        <v>93</v>
      </c>
    </row>
    <row r="94" spans="1:6" ht="74.25" customHeight="1">
      <c r="A94" s="10">
        <v>27</v>
      </c>
      <c r="B94" s="12" t="s">
        <v>110</v>
      </c>
      <c r="C94" s="21" t="s">
        <v>17</v>
      </c>
      <c r="D94" s="9">
        <f>+D93*30</f>
        <v>30</v>
      </c>
      <c r="E94" s="14">
        <v>22</v>
      </c>
      <c r="F94" s="9">
        <f>E94*D94</f>
        <v>660</v>
      </c>
    </row>
    <row r="95" spans="1:6" ht="74.25" customHeight="1">
      <c r="A95" s="10"/>
      <c r="B95" s="5" t="s">
        <v>155</v>
      </c>
      <c r="C95" s="21"/>
      <c r="D95" s="9"/>
      <c r="E95" s="14"/>
      <c r="F95" s="5">
        <f>SUM(F7:F94)</f>
        <v>1633523.25</v>
      </c>
    </row>
    <row r="96" spans="1:6" ht="48" customHeight="1">
      <c r="A96" s="8"/>
      <c r="B96" s="42" t="s">
        <v>145</v>
      </c>
      <c r="C96" s="42"/>
      <c r="D96" s="42"/>
      <c r="E96" s="42"/>
      <c r="F96" s="42"/>
    </row>
    <row r="97" spans="1:6">
      <c r="A97" s="10"/>
      <c r="B97" s="11" t="s">
        <v>146</v>
      </c>
      <c r="C97" s="9"/>
      <c r="D97" s="9"/>
      <c r="E97" s="9"/>
      <c r="F97" s="9"/>
    </row>
    <row r="98" spans="1:6" ht="116.25" customHeight="1">
      <c r="A98" s="10">
        <v>28</v>
      </c>
      <c r="B98" s="12" t="s">
        <v>34</v>
      </c>
      <c r="C98" s="9"/>
      <c r="D98" s="9"/>
      <c r="E98" s="14"/>
      <c r="F98" s="14"/>
    </row>
    <row r="99" spans="1:6">
      <c r="A99" s="10"/>
      <c r="B99" s="12"/>
      <c r="C99" s="9"/>
      <c r="D99" s="9"/>
      <c r="E99" s="9"/>
      <c r="F99" s="9"/>
    </row>
    <row r="100" spans="1:6" ht="55.5" customHeight="1">
      <c r="A100" s="10" t="s">
        <v>7</v>
      </c>
      <c r="B100" s="12" t="s">
        <v>35</v>
      </c>
      <c r="C100" s="9" t="s">
        <v>1</v>
      </c>
      <c r="D100" s="9">
        <v>2</v>
      </c>
      <c r="E100" s="14">
        <f>'[1]rate analysis'!F13</f>
        <v>2879.7976360000002</v>
      </c>
      <c r="F100" s="14">
        <f>E100*D100</f>
        <v>5759.5952720000005</v>
      </c>
    </row>
    <row r="101" spans="1:6">
      <c r="A101" s="10"/>
      <c r="B101" s="12"/>
      <c r="C101" s="9"/>
      <c r="D101" s="9"/>
      <c r="E101" s="9"/>
      <c r="F101" s="9"/>
    </row>
    <row r="102" spans="1:6">
      <c r="A102" s="8"/>
      <c r="B102" s="13" t="s">
        <v>147</v>
      </c>
      <c r="C102" s="9"/>
      <c r="D102" s="9"/>
      <c r="E102" s="9"/>
      <c r="F102" s="9"/>
    </row>
    <row r="103" spans="1:6">
      <c r="A103" s="8"/>
      <c r="B103" s="13"/>
      <c r="C103" s="9"/>
      <c r="D103" s="9"/>
      <c r="E103" s="9"/>
      <c r="F103" s="9"/>
    </row>
    <row r="104" spans="1:6" ht="141.75" customHeight="1">
      <c r="A104" s="10">
        <v>29</v>
      </c>
      <c r="B104" s="12" t="s">
        <v>48</v>
      </c>
      <c r="C104" s="9" t="s">
        <v>1</v>
      </c>
      <c r="D104" s="9">
        <v>46</v>
      </c>
      <c r="E104" s="14">
        <v>4870.24</v>
      </c>
      <c r="F104" s="14">
        <f>E104*D104</f>
        <v>224031.03999999998</v>
      </c>
    </row>
    <row r="105" spans="1:6">
      <c r="A105" s="10"/>
      <c r="B105" s="12"/>
      <c r="C105" s="9"/>
      <c r="D105" s="9"/>
      <c r="E105" s="14"/>
      <c r="F105" s="14"/>
    </row>
    <row r="106" spans="1:6" ht="117" customHeight="1">
      <c r="A106" s="10">
        <v>30</v>
      </c>
      <c r="B106" s="12" t="s">
        <v>49</v>
      </c>
      <c r="C106" s="9" t="s">
        <v>1</v>
      </c>
      <c r="D106" s="9">
        <v>5</v>
      </c>
      <c r="E106" s="14">
        <v>690.93</v>
      </c>
      <c r="F106" s="14">
        <f>E106*D106</f>
        <v>3454.6499999999996</v>
      </c>
    </row>
    <row r="107" spans="1:6">
      <c r="A107" s="10"/>
      <c r="B107" s="12"/>
      <c r="C107" s="9"/>
      <c r="D107" s="9"/>
      <c r="E107" s="14"/>
      <c r="F107" s="14"/>
    </row>
    <row r="108" spans="1:6" ht="128.25" customHeight="1">
      <c r="A108" s="10">
        <v>31</v>
      </c>
      <c r="B108" s="12" t="s">
        <v>50</v>
      </c>
      <c r="C108" s="9" t="s">
        <v>1</v>
      </c>
      <c r="D108" s="9">
        <v>22</v>
      </c>
      <c r="E108" s="14">
        <v>1443.23</v>
      </c>
      <c r="F108" s="14">
        <f>E108*D108</f>
        <v>31751.06</v>
      </c>
    </row>
    <row r="109" spans="1:6">
      <c r="A109" s="10"/>
      <c r="B109" s="12"/>
      <c r="C109" s="9"/>
      <c r="D109" s="9"/>
      <c r="E109" s="14"/>
      <c r="F109" s="14"/>
    </row>
    <row r="110" spans="1:6" ht="129.75" customHeight="1">
      <c r="A110" s="10">
        <v>32</v>
      </c>
      <c r="B110" s="12" t="s">
        <v>51</v>
      </c>
      <c r="C110" s="9" t="s">
        <v>1</v>
      </c>
      <c r="D110" s="9">
        <v>91</v>
      </c>
      <c r="E110" s="14">
        <v>1821.91</v>
      </c>
      <c r="F110" s="14">
        <f>E110*D110</f>
        <v>165793.81</v>
      </c>
    </row>
    <row r="111" spans="1:6">
      <c r="A111" s="10"/>
      <c r="B111" s="12"/>
      <c r="C111" s="9"/>
      <c r="D111" s="9"/>
      <c r="E111" s="14"/>
      <c r="F111" s="14"/>
    </row>
    <row r="112" spans="1:6" ht="96.75" customHeight="1">
      <c r="A112" s="10">
        <v>33</v>
      </c>
      <c r="B112" s="12" t="s">
        <v>52</v>
      </c>
      <c r="C112" s="9" t="s">
        <v>1</v>
      </c>
      <c r="D112" s="9">
        <v>2</v>
      </c>
      <c r="E112" s="14">
        <v>7905.95</v>
      </c>
      <c r="F112" s="14">
        <f>E112*D112</f>
        <v>15811.9</v>
      </c>
    </row>
    <row r="113" spans="1:6">
      <c r="A113" s="10"/>
      <c r="B113" s="12"/>
      <c r="C113" s="9"/>
      <c r="D113" s="9"/>
      <c r="E113" s="14"/>
      <c r="F113" s="14"/>
    </row>
    <row r="114" spans="1:6" ht="93.75">
      <c r="A114" s="10">
        <v>34</v>
      </c>
      <c r="B114" s="12" t="s">
        <v>53</v>
      </c>
      <c r="C114" s="9" t="s">
        <v>1</v>
      </c>
      <c r="D114" s="9">
        <v>11</v>
      </c>
      <c r="E114" s="14">
        <f>'[1]rate analysis'!F508</f>
        <v>1178.1575</v>
      </c>
      <c r="F114" s="14">
        <f>E114*D114</f>
        <v>12959.7325</v>
      </c>
    </row>
    <row r="115" spans="1:6">
      <c r="A115" s="10"/>
      <c r="B115" s="12"/>
      <c r="C115" s="9"/>
      <c r="D115" s="9"/>
      <c r="E115" s="14"/>
      <c r="F115" s="14"/>
    </row>
    <row r="116" spans="1:6" ht="140.25" customHeight="1">
      <c r="A116" s="10">
        <v>35</v>
      </c>
      <c r="B116" s="12" t="s">
        <v>54</v>
      </c>
      <c r="C116" s="9" t="s">
        <v>1</v>
      </c>
      <c r="D116" s="9">
        <v>16</v>
      </c>
      <c r="E116" s="14">
        <v>2018.13</v>
      </c>
      <c r="F116" s="14">
        <f>E116*D116</f>
        <v>32290.080000000002</v>
      </c>
    </row>
    <row r="117" spans="1:6">
      <c r="A117" s="10"/>
      <c r="B117" s="12"/>
      <c r="C117" s="9"/>
      <c r="D117" s="9"/>
      <c r="E117" s="14"/>
      <c r="F117" s="14"/>
    </row>
    <row r="118" spans="1:6" ht="100.5" customHeight="1">
      <c r="A118" s="10">
        <v>36</v>
      </c>
      <c r="B118" s="12" t="s">
        <v>55</v>
      </c>
      <c r="C118" s="9"/>
      <c r="D118" s="9"/>
      <c r="E118" s="14"/>
      <c r="F118" s="14"/>
    </row>
    <row r="119" spans="1:6" ht="51.75" customHeight="1">
      <c r="A119" s="10" t="s">
        <v>4</v>
      </c>
      <c r="B119" s="12" t="s">
        <v>148</v>
      </c>
      <c r="C119" s="9" t="s">
        <v>1</v>
      </c>
      <c r="D119" s="9">
        <v>8</v>
      </c>
      <c r="E119" s="14">
        <v>4301.8999999999996</v>
      </c>
      <c r="F119" s="14">
        <f>E119*D119</f>
        <v>34415.199999999997</v>
      </c>
    </row>
    <row r="120" spans="1:6">
      <c r="A120" s="10"/>
      <c r="B120" s="12"/>
      <c r="C120" s="9"/>
      <c r="D120" s="9"/>
      <c r="E120" s="14"/>
      <c r="F120" s="14"/>
    </row>
    <row r="121" spans="1:6" ht="116.25" customHeight="1">
      <c r="A121" s="10">
        <v>37</v>
      </c>
      <c r="B121" s="12" t="s">
        <v>56</v>
      </c>
      <c r="C121" s="9" t="s">
        <v>1</v>
      </c>
      <c r="D121" s="9">
        <v>11</v>
      </c>
      <c r="E121" s="14">
        <v>521.79</v>
      </c>
      <c r="F121" s="14">
        <f>E121*D121</f>
        <v>5739.69</v>
      </c>
    </row>
    <row r="122" spans="1:6">
      <c r="A122" s="10"/>
      <c r="B122" s="12"/>
      <c r="C122" s="9"/>
      <c r="D122" s="9"/>
      <c r="E122" s="14"/>
      <c r="F122" s="14"/>
    </row>
    <row r="123" spans="1:6" ht="178.5" customHeight="1">
      <c r="A123" s="10">
        <v>38</v>
      </c>
      <c r="B123" s="12" t="s">
        <v>57</v>
      </c>
      <c r="C123" s="9" t="s">
        <v>1</v>
      </c>
      <c r="D123" s="9" t="s">
        <v>135</v>
      </c>
      <c r="E123" s="14">
        <f>+'[1]rate analysis'!F448</f>
        <v>6145.1112500000008</v>
      </c>
      <c r="F123" s="14">
        <v>0</v>
      </c>
    </row>
    <row r="124" spans="1:6">
      <c r="A124" s="10"/>
      <c r="B124" s="12"/>
      <c r="C124" s="9"/>
      <c r="D124" s="9"/>
      <c r="E124" s="14"/>
      <c r="F124" s="14"/>
    </row>
    <row r="125" spans="1:6" ht="90" customHeight="1">
      <c r="A125" s="10">
        <v>39</v>
      </c>
      <c r="B125" s="12" t="s">
        <v>58</v>
      </c>
      <c r="C125" s="9" t="s">
        <v>1</v>
      </c>
      <c r="D125" s="9">
        <v>6</v>
      </c>
      <c r="E125" s="14">
        <f>'[1]rate analysis'!F519</f>
        <v>9083.3000000000011</v>
      </c>
      <c r="F125" s="14">
        <f>E125*D125</f>
        <v>54499.8</v>
      </c>
    </row>
    <row r="126" spans="1:6">
      <c r="A126" s="10"/>
      <c r="B126" s="12"/>
      <c r="C126" s="9"/>
      <c r="D126" s="9"/>
      <c r="E126" s="14"/>
      <c r="F126" s="14"/>
    </row>
    <row r="127" spans="1:6" ht="123" customHeight="1">
      <c r="A127" s="10">
        <v>40</v>
      </c>
      <c r="B127" s="12" t="s">
        <v>59</v>
      </c>
      <c r="C127" s="9" t="s">
        <v>1</v>
      </c>
      <c r="D127" s="9">
        <f>+D116</f>
        <v>16</v>
      </c>
      <c r="E127" s="14">
        <v>60</v>
      </c>
      <c r="F127" s="14">
        <f>E127*D127</f>
        <v>960</v>
      </c>
    </row>
    <row r="128" spans="1:6">
      <c r="A128" s="10"/>
      <c r="B128" s="12"/>
      <c r="C128" s="9"/>
      <c r="D128" s="9"/>
      <c r="E128" s="9"/>
      <c r="F128" s="9"/>
    </row>
    <row r="129" spans="1:6" ht="37.5">
      <c r="A129" s="10"/>
      <c r="B129" s="13" t="s">
        <v>149</v>
      </c>
      <c r="C129" s="9"/>
      <c r="D129" s="9"/>
      <c r="E129" s="9"/>
      <c r="F129" s="9"/>
    </row>
    <row r="130" spans="1:6" ht="205.5" customHeight="1">
      <c r="A130" s="10">
        <v>41</v>
      </c>
      <c r="B130" s="12" t="s">
        <v>71</v>
      </c>
      <c r="C130" s="9"/>
      <c r="D130" s="9"/>
      <c r="E130" s="14"/>
      <c r="F130" s="9"/>
    </row>
    <row r="131" spans="1:6">
      <c r="A131" s="10"/>
      <c r="B131" s="12"/>
      <c r="C131" s="9"/>
      <c r="D131" s="9"/>
      <c r="E131" s="14"/>
      <c r="F131" s="9"/>
    </row>
    <row r="132" spans="1:6" s="34" customFormat="1">
      <c r="A132" s="10"/>
      <c r="B132" s="23" t="s">
        <v>72</v>
      </c>
      <c r="C132" s="6"/>
      <c r="D132" s="9"/>
      <c r="E132" s="14"/>
      <c r="F132" s="9"/>
    </row>
    <row r="133" spans="1:6" s="34" customFormat="1" ht="37.5">
      <c r="A133" s="10"/>
      <c r="B133" s="24" t="s">
        <v>73</v>
      </c>
      <c r="C133" s="6"/>
      <c r="D133" s="9"/>
      <c r="E133" s="14"/>
      <c r="F133" s="9"/>
    </row>
    <row r="134" spans="1:6" s="34" customFormat="1">
      <c r="A134" s="10"/>
      <c r="B134" s="24" t="s">
        <v>74</v>
      </c>
      <c r="C134" s="6"/>
      <c r="D134" s="9"/>
      <c r="E134" s="14"/>
      <c r="F134" s="9"/>
    </row>
    <row r="135" spans="1:6" s="34" customFormat="1" ht="37.5">
      <c r="A135" s="10"/>
      <c r="B135" s="24" t="s">
        <v>75</v>
      </c>
      <c r="C135" s="6"/>
      <c r="D135" s="9"/>
      <c r="E135" s="14"/>
      <c r="F135" s="9"/>
    </row>
    <row r="136" spans="1:6" s="34" customFormat="1" ht="37.5">
      <c r="A136" s="10"/>
      <c r="B136" s="24" t="s">
        <v>76</v>
      </c>
      <c r="C136" s="6"/>
      <c r="D136" s="9"/>
      <c r="E136" s="14"/>
      <c r="F136" s="9"/>
    </row>
    <row r="137" spans="1:6" s="34" customFormat="1">
      <c r="A137" s="10"/>
      <c r="B137" s="23" t="s">
        <v>77</v>
      </c>
      <c r="C137" s="6"/>
      <c r="D137" s="9"/>
      <c r="E137" s="14"/>
      <c r="F137" s="9"/>
    </row>
    <row r="138" spans="1:6" s="34" customFormat="1">
      <c r="A138" s="10"/>
      <c r="B138" s="24" t="s">
        <v>78</v>
      </c>
      <c r="C138" s="6"/>
      <c r="D138" s="9"/>
      <c r="E138" s="14"/>
      <c r="F138" s="9"/>
    </row>
    <row r="139" spans="1:6" s="34" customFormat="1">
      <c r="A139" s="10"/>
      <c r="B139" s="23" t="s">
        <v>79</v>
      </c>
      <c r="C139" s="6"/>
      <c r="D139" s="9"/>
      <c r="E139" s="14"/>
      <c r="F139" s="9"/>
    </row>
    <row r="140" spans="1:6" s="34" customFormat="1" ht="37.5">
      <c r="A140" s="10"/>
      <c r="B140" s="24" t="s">
        <v>80</v>
      </c>
      <c r="C140" s="21" t="s">
        <v>81</v>
      </c>
      <c r="D140" s="9">
        <v>1</v>
      </c>
      <c r="E140" s="14">
        <f>'[1]rate analysis'!F709</f>
        <v>130283.06429700002</v>
      </c>
      <c r="F140" s="14">
        <f>E140*D140</f>
        <v>130283.06429700002</v>
      </c>
    </row>
    <row r="141" spans="1:6" s="34" customFormat="1">
      <c r="A141" s="25"/>
      <c r="B141" s="12"/>
      <c r="C141" s="21"/>
      <c r="D141" s="9"/>
      <c r="E141" s="14"/>
      <c r="F141" s="14"/>
    </row>
    <row r="142" spans="1:6" s="34" customFormat="1" ht="82.5" customHeight="1">
      <c r="A142" s="25">
        <v>42</v>
      </c>
      <c r="B142" s="12" t="s">
        <v>82</v>
      </c>
      <c r="C142" s="21" t="s">
        <v>17</v>
      </c>
      <c r="D142" s="9">
        <v>20</v>
      </c>
      <c r="E142" s="14">
        <v>1200</v>
      </c>
      <c r="F142" s="14">
        <f>E142*D142</f>
        <v>24000</v>
      </c>
    </row>
    <row r="143" spans="1:6" s="34" customFormat="1">
      <c r="A143" s="25"/>
      <c r="B143" s="12"/>
      <c r="C143" s="21"/>
      <c r="D143" s="9"/>
      <c r="E143" s="14"/>
      <c r="F143" s="14"/>
    </row>
    <row r="144" spans="1:6" s="34" customFormat="1" ht="59.25" customHeight="1">
      <c r="A144" s="25">
        <v>43</v>
      </c>
      <c r="B144" s="12" t="s">
        <v>83</v>
      </c>
      <c r="C144" s="21" t="s">
        <v>1</v>
      </c>
      <c r="D144" s="9">
        <v>4</v>
      </c>
      <c r="E144" s="14">
        <v>250</v>
      </c>
      <c r="F144" s="14">
        <f>E144*D144</f>
        <v>1000</v>
      </c>
    </row>
    <row r="145" spans="1:6" s="34" customFormat="1">
      <c r="A145" s="25"/>
      <c r="B145" s="12"/>
      <c r="C145" s="21"/>
      <c r="D145" s="9"/>
      <c r="E145" s="14"/>
      <c r="F145" s="14"/>
    </row>
    <row r="146" spans="1:6" s="34" customFormat="1" ht="53.25" customHeight="1">
      <c r="A146" s="25">
        <v>44</v>
      </c>
      <c r="B146" s="12" t="s">
        <v>84</v>
      </c>
      <c r="C146" s="21" t="s">
        <v>1</v>
      </c>
      <c r="D146" s="9">
        <v>2</v>
      </c>
      <c r="E146" s="14">
        <v>1000</v>
      </c>
      <c r="F146" s="14">
        <f>E146*D146</f>
        <v>2000</v>
      </c>
    </row>
    <row r="147" spans="1:6" s="34" customFormat="1">
      <c r="A147" s="10"/>
      <c r="B147" s="24"/>
      <c r="C147" s="21"/>
      <c r="D147" s="9"/>
      <c r="E147" s="14"/>
      <c r="F147" s="14"/>
    </row>
    <row r="148" spans="1:6" s="34" customFormat="1">
      <c r="A148" s="10"/>
      <c r="B148" s="13" t="s">
        <v>150</v>
      </c>
      <c r="C148" s="21"/>
      <c r="D148" s="9"/>
      <c r="E148" s="14"/>
      <c r="F148" s="14"/>
    </row>
    <row r="149" spans="1:6" ht="180.75" customHeight="1">
      <c r="A149" s="10">
        <v>45</v>
      </c>
      <c r="B149" s="12" t="s">
        <v>85</v>
      </c>
      <c r="C149" s="9"/>
      <c r="D149" s="9"/>
      <c r="E149" s="14"/>
      <c r="F149" s="14"/>
    </row>
    <row r="150" spans="1:6" ht="51" customHeight="1">
      <c r="A150" s="9" t="s">
        <v>4</v>
      </c>
      <c r="B150" s="12" t="s">
        <v>86</v>
      </c>
      <c r="C150" s="9" t="s">
        <v>17</v>
      </c>
      <c r="D150" s="9" t="s">
        <v>135</v>
      </c>
      <c r="E150" s="14">
        <v>1148.3800000000001</v>
      </c>
      <c r="F150" s="14"/>
    </row>
    <row r="151" spans="1:6" ht="51" customHeight="1">
      <c r="A151" s="9" t="s">
        <v>5</v>
      </c>
      <c r="B151" s="12" t="s">
        <v>87</v>
      </c>
      <c r="C151" s="9" t="s">
        <v>17</v>
      </c>
      <c r="D151" s="9">
        <v>50</v>
      </c>
      <c r="E151" s="14">
        <v>333.94</v>
      </c>
      <c r="F151" s="14">
        <f>E151*D151</f>
        <v>16697</v>
      </c>
    </row>
    <row r="152" spans="1:6" ht="51" customHeight="1">
      <c r="A152" s="9" t="s">
        <v>6</v>
      </c>
      <c r="B152" s="12" t="s">
        <v>88</v>
      </c>
      <c r="C152" s="9" t="s">
        <v>17</v>
      </c>
      <c r="D152" s="9">
        <v>300</v>
      </c>
      <c r="E152" s="14">
        <v>262.45999999999998</v>
      </c>
      <c r="F152" s="14">
        <f>E152*D152</f>
        <v>78738</v>
      </c>
    </row>
    <row r="153" spans="1:6" ht="51" customHeight="1">
      <c r="A153" s="9" t="s">
        <v>141</v>
      </c>
      <c r="B153" s="12" t="s">
        <v>89</v>
      </c>
      <c r="C153" s="9" t="s">
        <v>17</v>
      </c>
      <c r="D153" s="9" t="s">
        <v>135</v>
      </c>
      <c r="E153" s="14">
        <v>242.6</v>
      </c>
      <c r="F153" s="14"/>
    </row>
    <row r="154" spans="1:6" ht="144" customHeight="1">
      <c r="A154" s="10">
        <v>46</v>
      </c>
      <c r="B154" s="12" t="s">
        <v>90</v>
      </c>
      <c r="C154" s="9"/>
      <c r="D154" s="9"/>
      <c r="E154" s="9"/>
      <c r="F154" s="14"/>
    </row>
    <row r="155" spans="1:6" ht="39" customHeight="1">
      <c r="A155" s="10"/>
      <c r="B155" s="12" t="s">
        <v>91</v>
      </c>
      <c r="C155" s="9" t="s">
        <v>17</v>
      </c>
      <c r="D155" s="9">
        <v>20</v>
      </c>
      <c r="E155" s="9">
        <v>287</v>
      </c>
      <c r="F155" s="14">
        <f>D155*E155</f>
        <v>5740</v>
      </c>
    </row>
    <row r="156" spans="1:6">
      <c r="A156" s="10"/>
      <c r="B156" s="12"/>
      <c r="C156" s="9"/>
      <c r="D156" s="9"/>
      <c r="E156" s="9"/>
      <c r="F156" s="18"/>
    </row>
    <row r="157" spans="1:6" ht="37.5">
      <c r="A157" s="10"/>
      <c r="B157" s="13" t="s">
        <v>151</v>
      </c>
      <c r="C157" s="9"/>
      <c r="D157" s="9"/>
      <c r="E157" s="9"/>
      <c r="F157" s="9"/>
    </row>
    <row r="158" spans="1:6" ht="106.5" customHeight="1">
      <c r="A158" s="10">
        <v>47</v>
      </c>
      <c r="B158" s="12" t="s">
        <v>100</v>
      </c>
      <c r="C158" s="21"/>
      <c r="D158" s="9"/>
      <c r="E158" s="9"/>
      <c r="F158" s="9"/>
    </row>
    <row r="159" spans="1:6" ht="44.25" customHeight="1">
      <c r="A159" s="19" t="s">
        <v>7</v>
      </c>
      <c r="B159" s="12" t="s">
        <v>101</v>
      </c>
      <c r="C159" s="21" t="s">
        <v>17</v>
      </c>
      <c r="D159" s="9">
        <v>200</v>
      </c>
      <c r="E159" s="14">
        <f>+'[1]rate analysis'!F222</f>
        <v>224.99385570240003</v>
      </c>
      <c r="F159" s="14">
        <f>E159*D159</f>
        <v>44998.771140480007</v>
      </c>
    </row>
    <row r="160" spans="1:6" ht="44.25" customHeight="1">
      <c r="A160" s="19" t="s">
        <v>8</v>
      </c>
      <c r="B160" s="12" t="s">
        <v>102</v>
      </c>
      <c r="C160" s="21" t="s">
        <v>17</v>
      </c>
      <c r="D160" s="9">
        <v>80</v>
      </c>
      <c r="E160" s="14">
        <f>'[1]rate analysis'!F200</f>
        <v>95.924467954859992</v>
      </c>
      <c r="F160" s="14">
        <f>E160*D160</f>
        <v>7673.9574363887996</v>
      </c>
    </row>
    <row r="161" spans="1:6" ht="75">
      <c r="A161" s="10">
        <v>48</v>
      </c>
      <c r="B161" s="12" t="s">
        <v>103</v>
      </c>
      <c r="C161" s="21"/>
      <c r="D161" s="9"/>
      <c r="E161" s="9"/>
      <c r="F161" s="14"/>
    </row>
    <row r="162" spans="1:6" ht="51" customHeight="1">
      <c r="A162" s="19" t="s">
        <v>7</v>
      </c>
      <c r="B162" s="12" t="s">
        <v>104</v>
      </c>
      <c r="C162" s="21" t="s">
        <v>1</v>
      </c>
      <c r="D162" s="9">
        <v>2</v>
      </c>
      <c r="E162" s="14">
        <f>'[1]rate analysis'!F278</f>
        <v>1226.4170000000001</v>
      </c>
      <c r="F162" s="14">
        <f>E162*D162</f>
        <v>2452.8340000000003</v>
      </c>
    </row>
    <row r="163" spans="1:6" ht="51" customHeight="1">
      <c r="A163" s="19" t="s">
        <v>8</v>
      </c>
      <c r="B163" s="12" t="s">
        <v>105</v>
      </c>
      <c r="C163" s="21" t="s">
        <v>1</v>
      </c>
      <c r="D163" s="9">
        <v>1</v>
      </c>
      <c r="E163" s="14">
        <f>'[1]rate analysis'!F306</f>
        <v>1870.6843000000001</v>
      </c>
      <c r="F163" s="14">
        <f>E163*D163</f>
        <v>1870.6843000000001</v>
      </c>
    </row>
    <row r="164" spans="1:6" ht="51" customHeight="1">
      <c r="A164" s="19" t="s">
        <v>9</v>
      </c>
      <c r="B164" s="12" t="s">
        <v>106</v>
      </c>
      <c r="C164" s="21" t="s">
        <v>1</v>
      </c>
      <c r="D164" s="9" t="s">
        <v>135</v>
      </c>
      <c r="E164" s="14">
        <f>'[1]rate analysis'!F348</f>
        <v>5966.4480000000012</v>
      </c>
      <c r="F164" s="14"/>
    </row>
    <row r="165" spans="1:6" ht="56.25">
      <c r="A165" s="10">
        <v>49</v>
      </c>
      <c r="B165" s="12" t="s">
        <v>107</v>
      </c>
      <c r="C165" s="21" t="s">
        <v>17</v>
      </c>
      <c r="D165" s="9">
        <v>20</v>
      </c>
      <c r="E165" s="14">
        <f>'[1]rate analysis'!F932</f>
        <v>623.47386228434993</v>
      </c>
      <c r="F165" s="14">
        <f>E165*D165</f>
        <v>12469.477245686998</v>
      </c>
    </row>
    <row r="166" spans="1:6">
      <c r="A166" s="10"/>
      <c r="B166" s="12"/>
      <c r="C166" s="9"/>
      <c r="D166" s="9"/>
      <c r="E166" s="9"/>
      <c r="F166" s="9"/>
    </row>
    <row r="167" spans="1:6" ht="72" customHeight="1">
      <c r="A167" s="10">
        <v>50</v>
      </c>
      <c r="B167" s="12" t="s">
        <v>111</v>
      </c>
      <c r="C167" s="21" t="s">
        <v>1</v>
      </c>
      <c r="D167" s="9">
        <v>1</v>
      </c>
      <c r="E167" s="9">
        <v>150</v>
      </c>
      <c r="F167" s="14">
        <f>E167*D167</f>
        <v>150</v>
      </c>
    </row>
    <row r="168" spans="1:6" s="34" customFormat="1" ht="55.5" customHeight="1">
      <c r="A168" s="10">
        <v>51</v>
      </c>
      <c r="B168" s="12" t="s">
        <v>112</v>
      </c>
      <c r="C168" s="21" t="s">
        <v>1</v>
      </c>
      <c r="D168" s="9">
        <v>32</v>
      </c>
      <c r="E168" s="14">
        <f>'[1]rate analysis'!F908</f>
        <v>354.31800000000004</v>
      </c>
      <c r="F168" s="14">
        <f>E168*D168</f>
        <v>11338.176000000001</v>
      </c>
    </row>
    <row r="169" spans="1:6">
      <c r="A169" s="10"/>
      <c r="B169" s="12"/>
      <c r="C169" s="9"/>
      <c r="D169" s="9"/>
      <c r="E169" s="5"/>
      <c r="F169" s="5"/>
    </row>
    <row r="170" spans="1:6" ht="92.25" customHeight="1">
      <c r="A170" s="10">
        <v>52</v>
      </c>
      <c r="B170" s="12" t="s">
        <v>113</v>
      </c>
      <c r="C170" s="21" t="s">
        <v>17</v>
      </c>
      <c r="D170" s="9">
        <v>1280</v>
      </c>
      <c r="E170" s="14">
        <f>'[1]rate analysis'!F920</f>
        <v>11</v>
      </c>
      <c r="F170" s="14">
        <f>E170*D170</f>
        <v>14080</v>
      </c>
    </row>
    <row r="171" spans="1:6">
      <c r="A171" s="10"/>
      <c r="B171" s="12"/>
      <c r="C171" s="9"/>
      <c r="D171" s="9"/>
      <c r="E171" s="5"/>
      <c r="F171" s="5"/>
    </row>
    <row r="172" spans="1:6" ht="93" customHeight="1">
      <c r="A172" s="10">
        <v>53</v>
      </c>
      <c r="B172" s="12" t="s">
        <v>114</v>
      </c>
      <c r="C172" s="21" t="s">
        <v>1</v>
      </c>
      <c r="D172" s="9">
        <v>1</v>
      </c>
      <c r="E172" s="9">
        <v>500</v>
      </c>
      <c r="F172" s="14">
        <f>E172*D172</f>
        <v>500</v>
      </c>
    </row>
    <row r="173" spans="1:6">
      <c r="A173" s="10"/>
      <c r="B173" s="12"/>
      <c r="C173" s="9"/>
      <c r="D173" s="9"/>
      <c r="E173" s="9"/>
      <c r="F173" s="9"/>
    </row>
    <row r="174" spans="1:6">
      <c r="A174" s="26"/>
      <c r="B174" s="13" t="s">
        <v>152</v>
      </c>
      <c r="C174" s="21"/>
      <c r="D174" s="9"/>
      <c r="E174" s="20"/>
      <c r="F174" s="14"/>
    </row>
    <row r="175" spans="1:6">
      <c r="A175" s="25"/>
      <c r="B175" s="12"/>
      <c r="C175" s="21"/>
      <c r="D175" s="9"/>
      <c r="E175" s="20"/>
      <c r="F175" s="14"/>
    </row>
    <row r="176" spans="1:6" ht="206.25">
      <c r="A176" s="10">
        <v>54</v>
      </c>
      <c r="B176" s="12" t="s">
        <v>115</v>
      </c>
      <c r="C176" s="9"/>
      <c r="D176" s="9"/>
      <c r="E176" s="9"/>
      <c r="F176" s="9"/>
    </row>
    <row r="177" spans="1:6">
      <c r="A177" s="10"/>
      <c r="B177" s="12"/>
      <c r="C177" s="9"/>
      <c r="D177" s="9"/>
      <c r="E177" s="9"/>
      <c r="F177" s="9"/>
    </row>
    <row r="178" spans="1:6">
      <c r="A178" s="10"/>
      <c r="B178" s="23" t="s">
        <v>72</v>
      </c>
      <c r="C178" s="6"/>
      <c r="D178" s="9"/>
      <c r="E178" s="9"/>
      <c r="F178" s="9"/>
    </row>
    <row r="179" spans="1:6" ht="37.5">
      <c r="A179" s="10"/>
      <c r="B179" s="24" t="s">
        <v>116</v>
      </c>
      <c r="C179" s="6"/>
      <c r="D179" s="9"/>
      <c r="E179" s="9"/>
      <c r="F179" s="9"/>
    </row>
    <row r="180" spans="1:6">
      <c r="A180" s="10"/>
      <c r="B180" s="24" t="s">
        <v>74</v>
      </c>
      <c r="C180" s="6"/>
      <c r="D180" s="9"/>
      <c r="E180" s="9"/>
      <c r="F180" s="9"/>
    </row>
    <row r="181" spans="1:6" ht="37.5">
      <c r="A181" s="10"/>
      <c r="B181" s="24" t="s">
        <v>75</v>
      </c>
      <c r="C181" s="6"/>
      <c r="D181" s="9"/>
      <c r="E181" s="9"/>
      <c r="F181" s="9"/>
    </row>
    <row r="182" spans="1:6" ht="37.5">
      <c r="A182" s="10"/>
      <c r="B182" s="24" t="s">
        <v>76</v>
      </c>
      <c r="C182" s="6"/>
      <c r="D182" s="9"/>
      <c r="E182" s="9"/>
      <c r="F182" s="9"/>
    </row>
    <row r="183" spans="1:6">
      <c r="A183" s="10"/>
      <c r="B183" s="23" t="s">
        <v>77</v>
      </c>
      <c r="C183" s="6"/>
      <c r="D183" s="9"/>
      <c r="E183" s="9"/>
      <c r="F183" s="9"/>
    </row>
    <row r="184" spans="1:6">
      <c r="A184" s="10"/>
      <c r="B184" s="24" t="s">
        <v>117</v>
      </c>
      <c r="C184" s="6"/>
      <c r="D184" s="9"/>
      <c r="E184" s="9"/>
      <c r="F184" s="9"/>
    </row>
    <row r="185" spans="1:6">
      <c r="A185" s="10"/>
      <c r="B185" s="23" t="s">
        <v>79</v>
      </c>
      <c r="C185" s="6"/>
      <c r="D185" s="9"/>
      <c r="E185" s="9"/>
      <c r="F185" s="9"/>
    </row>
    <row r="186" spans="1:6">
      <c r="A186" s="10"/>
      <c r="B186" s="24" t="s">
        <v>118</v>
      </c>
      <c r="C186" s="21"/>
      <c r="D186" s="9"/>
      <c r="E186" s="9"/>
      <c r="F186" s="9"/>
    </row>
    <row r="187" spans="1:6">
      <c r="A187" s="10"/>
      <c r="B187" s="24" t="s">
        <v>119</v>
      </c>
      <c r="C187" s="9"/>
      <c r="D187" s="9"/>
      <c r="E187" s="9"/>
      <c r="F187" s="9"/>
    </row>
    <row r="188" spans="1:6">
      <c r="A188" s="10"/>
      <c r="B188" s="24" t="s">
        <v>120</v>
      </c>
      <c r="C188" s="21" t="s">
        <v>81</v>
      </c>
      <c r="D188" s="9">
        <v>1</v>
      </c>
      <c r="E188" s="14">
        <f>'[1]rate analysis'!F1080</f>
        <v>130143.76900000001</v>
      </c>
      <c r="F188" s="14">
        <f>E188*D188</f>
        <v>130143.76900000001</v>
      </c>
    </row>
    <row r="189" spans="1:6">
      <c r="A189" s="25"/>
      <c r="B189" s="12"/>
      <c r="C189" s="9"/>
      <c r="D189" s="9"/>
      <c r="E189" s="14"/>
      <c r="F189" s="14"/>
    </row>
    <row r="190" spans="1:6">
      <c r="A190" s="25"/>
      <c r="B190" s="12"/>
      <c r="C190" s="9"/>
      <c r="D190" s="9"/>
      <c r="E190" s="14"/>
      <c r="F190" s="14"/>
    </row>
    <row r="191" spans="1:6" ht="114" customHeight="1">
      <c r="A191" s="25">
        <v>55</v>
      </c>
      <c r="B191" s="12" t="s">
        <v>121</v>
      </c>
      <c r="C191" s="9" t="s">
        <v>1</v>
      </c>
      <c r="D191" s="9">
        <v>25</v>
      </c>
      <c r="E191" s="14">
        <f>'[1]rate analysis'!F1045</f>
        <v>12044.6875</v>
      </c>
      <c r="F191" s="14">
        <f>E191*D191</f>
        <v>301117.1875</v>
      </c>
    </row>
    <row r="192" spans="1:6">
      <c r="A192" s="25"/>
      <c r="B192" s="12"/>
      <c r="C192" s="9"/>
      <c r="D192" s="9"/>
      <c r="E192" s="14"/>
      <c r="F192" s="14"/>
    </row>
    <row r="193" spans="1:6">
      <c r="A193" s="25"/>
      <c r="B193" s="12"/>
      <c r="C193" s="9"/>
      <c r="D193" s="9"/>
      <c r="E193" s="14"/>
      <c r="F193" s="14"/>
    </row>
    <row r="194" spans="1:6" ht="120" customHeight="1">
      <c r="A194" s="25">
        <v>56</v>
      </c>
      <c r="B194" s="12" t="s">
        <v>122</v>
      </c>
      <c r="C194" s="9" t="s">
        <v>1</v>
      </c>
      <c r="D194" s="9">
        <v>2</v>
      </c>
      <c r="E194" s="14">
        <v>19926.03</v>
      </c>
      <c r="F194" s="14">
        <f>E194*D194</f>
        <v>39852.06</v>
      </c>
    </row>
    <row r="195" spans="1:6" ht="27.75" customHeight="1">
      <c r="A195" s="10"/>
      <c r="B195" s="13" t="s">
        <v>153</v>
      </c>
      <c r="C195" s="9"/>
      <c r="D195" s="9"/>
      <c r="E195" s="9"/>
      <c r="F195" s="9"/>
    </row>
    <row r="196" spans="1:6">
      <c r="A196" s="10">
        <v>57</v>
      </c>
      <c r="B196" s="11" t="s">
        <v>123</v>
      </c>
      <c r="C196" s="9"/>
      <c r="D196" s="9"/>
      <c r="E196" s="9"/>
      <c r="F196" s="9"/>
    </row>
    <row r="197" spans="1:6" ht="146.25" customHeight="1">
      <c r="A197" s="10"/>
      <c r="B197" s="35" t="s">
        <v>124</v>
      </c>
      <c r="C197" s="9"/>
      <c r="D197" s="9"/>
      <c r="E197" s="9"/>
      <c r="F197" s="9"/>
    </row>
    <row r="198" spans="1:6">
      <c r="A198" s="10"/>
      <c r="B198" s="12"/>
      <c r="C198" s="9"/>
      <c r="D198" s="9"/>
      <c r="E198" s="9"/>
      <c r="F198" s="9"/>
    </row>
    <row r="199" spans="1:6">
      <c r="A199" s="10" t="s">
        <v>7</v>
      </c>
      <c r="B199" s="36" t="s">
        <v>125</v>
      </c>
      <c r="C199" s="37" t="s">
        <v>14</v>
      </c>
      <c r="D199" s="37">
        <v>2</v>
      </c>
      <c r="E199" s="28">
        <v>34830.129999999997</v>
      </c>
      <c r="F199" s="30">
        <f>E199*D199</f>
        <v>69660.259999999995</v>
      </c>
    </row>
    <row r="200" spans="1:6">
      <c r="A200" s="10"/>
      <c r="B200" s="36"/>
      <c r="C200" s="37"/>
      <c r="D200" s="37"/>
      <c r="E200" s="28"/>
      <c r="F200" s="30"/>
    </row>
    <row r="201" spans="1:6">
      <c r="A201" s="38">
        <v>58</v>
      </c>
      <c r="B201" s="39" t="s">
        <v>126</v>
      </c>
      <c r="C201" s="37"/>
      <c r="D201" s="37"/>
      <c r="E201" s="28"/>
      <c r="F201" s="30"/>
    </row>
    <row r="202" spans="1:6">
      <c r="A202" s="40"/>
      <c r="B202" s="36"/>
      <c r="C202" s="37"/>
      <c r="D202" s="37"/>
      <c r="E202" s="28"/>
      <c r="F202" s="30"/>
    </row>
    <row r="203" spans="1:6" ht="129.75" customHeight="1">
      <c r="A203" s="40"/>
      <c r="B203" s="12" t="s">
        <v>127</v>
      </c>
      <c r="C203" s="37"/>
      <c r="D203" s="37"/>
      <c r="E203" s="28"/>
      <c r="F203" s="30"/>
    </row>
    <row r="204" spans="1:6">
      <c r="A204" s="40"/>
      <c r="B204" s="36"/>
      <c r="C204" s="37"/>
      <c r="D204" s="37"/>
      <c r="E204" s="28"/>
      <c r="F204" s="30"/>
    </row>
    <row r="205" spans="1:6">
      <c r="A205" s="38" t="s">
        <v>12</v>
      </c>
      <c r="B205" s="36" t="s">
        <v>128</v>
      </c>
      <c r="C205" s="37" t="s">
        <v>11</v>
      </c>
      <c r="D205" s="37">
        <v>40</v>
      </c>
      <c r="E205" s="28">
        <f>'[1]rate analysis'!F1001</f>
        <v>657.09929999999997</v>
      </c>
      <c r="F205" s="30">
        <f>E205*D205</f>
        <v>26283.971999999998</v>
      </c>
    </row>
    <row r="206" spans="1:6">
      <c r="A206" s="10"/>
      <c r="B206" s="12"/>
      <c r="C206" s="9"/>
      <c r="D206" s="9"/>
      <c r="E206" s="9"/>
      <c r="F206" s="9"/>
    </row>
    <row r="207" spans="1:6">
      <c r="A207" s="10">
        <v>59</v>
      </c>
      <c r="B207" s="39" t="s">
        <v>129</v>
      </c>
      <c r="C207" s="9"/>
      <c r="D207" s="9"/>
      <c r="E207" s="9"/>
      <c r="F207" s="9"/>
    </row>
    <row r="208" spans="1:6" ht="111.75" customHeight="1">
      <c r="A208" s="10"/>
      <c r="B208" s="12" t="s">
        <v>136</v>
      </c>
      <c r="C208" s="9"/>
      <c r="D208" s="9"/>
      <c r="E208" s="9"/>
      <c r="F208" s="9"/>
    </row>
    <row r="209" spans="1:13" ht="43.5" customHeight="1">
      <c r="A209" s="9" t="s">
        <v>7</v>
      </c>
      <c r="B209" s="41" t="s">
        <v>130</v>
      </c>
      <c r="C209" s="37" t="s">
        <v>11</v>
      </c>
      <c r="D209" s="37">
        <v>30</v>
      </c>
      <c r="E209" s="28">
        <f>'[1]rate analysis'!F1011</f>
        <v>176.91135000000003</v>
      </c>
      <c r="F209" s="30">
        <f>E209*D209</f>
        <v>5307.3405000000012</v>
      </c>
    </row>
    <row r="210" spans="1:13" ht="43.5" customHeight="1">
      <c r="A210" s="9" t="s">
        <v>8</v>
      </c>
      <c r="B210" s="41" t="s">
        <v>131</v>
      </c>
      <c r="C210" s="37" t="s">
        <v>11</v>
      </c>
      <c r="D210" s="37">
        <v>40</v>
      </c>
      <c r="E210" s="28">
        <f>'[1]rate analysis'!F1021</f>
        <v>151.63830000000002</v>
      </c>
      <c r="F210" s="30">
        <f>E210*D210</f>
        <v>6065.5320000000011</v>
      </c>
    </row>
    <row r="211" spans="1:13">
      <c r="A211" s="10"/>
      <c r="B211" s="13" t="s">
        <v>154</v>
      </c>
      <c r="C211" s="9"/>
      <c r="D211" s="9"/>
      <c r="E211" s="9"/>
      <c r="F211" s="9"/>
    </row>
    <row r="212" spans="1:13" s="2" customFormat="1" ht="200.25" customHeight="1">
      <c r="A212" s="10">
        <v>60</v>
      </c>
      <c r="B212" s="12" t="s">
        <v>132</v>
      </c>
      <c r="C212" s="9"/>
      <c r="D212" s="9"/>
      <c r="E212" s="9"/>
      <c r="F212" s="9"/>
      <c r="G212" s="4"/>
      <c r="H212" s="4"/>
      <c r="I212" s="4"/>
    </row>
    <row r="213" spans="1:13" s="2" customFormat="1" ht="43.5" customHeight="1">
      <c r="A213" s="9" t="s">
        <v>7</v>
      </c>
      <c r="B213" s="29" t="s">
        <v>133</v>
      </c>
      <c r="C213" s="9" t="s">
        <v>0</v>
      </c>
      <c r="D213" s="9" t="s">
        <v>135</v>
      </c>
      <c r="E213" s="9">
        <v>578</v>
      </c>
      <c r="F213" s="9"/>
      <c r="G213" s="4"/>
      <c r="H213" s="4"/>
      <c r="I213" s="4"/>
    </row>
    <row r="214" spans="1:13" s="2" customFormat="1" ht="36.75" customHeight="1">
      <c r="A214" s="9" t="s">
        <v>8</v>
      </c>
      <c r="B214" s="29" t="s">
        <v>134</v>
      </c>
      <c r="C214" s="9" t="s">
        <v>0</v>
      </c>
      <c r="D214" s="9">
        <v>50</v>
      </c>
      <c r="E214" s="9">
        <v>1686</v>
      </c>
      <c r="F214" s="9">
        <f>E214*D214</f>
        <v>84300</v>
      </c>
      <c r="G214" s="4"/>
      <c r="H214" s="4"/>
      <c r="I214" s="4"/>
    </row>
    <row r="215" spans="1:13" s="2" customFormat="1" ht="38.25" customHeight="1">
      <c r="A215" s="26"/>
      <c r="B215" s="5" t="s">
        <v>156</v>
      </c>
      <c r="C215" s="5"/>
      <c r="D215" s="5"/>
      <c r="E215" s="5"/>
      <c r="F215" s="27">
        <f>SUM(F98:F214)</f>
        <v>1604188.6431915557</v>
      </c>
      <c r="G215" s="4"/>
      <c r="H215" s="4"/>
      <c r="I215" s="4"/>
      <c r="M215" s="31"/>
    </row>
  </sheetData>
  <sheetProtection password="C9F1" sheet="1" objects="1" scenarios="1" formatColumns="0" formatRows="0" selectLockedCells="1" selectUnlockedCells="1"/>
  <mergeCells count="3">
    <mergeCell ref="B96:F96"/>
    <mergeCell ref="A1:F1"/>
    <mergeCell ref="A3:F3"/>
  </mergeCells>
  <printOptions gridLines="1"/>
  <pageMargins left="0.69513888899999998" right="0.62986111111111098" top="0.55138888888888904" bottom="0.75277777777777799" header="0.51180555555555596" footer="0.39374999999999999"/>
  <pageSetup paperSize="9" scale="70" firstPageNumber="0" orientation="portrait" horizontalDpi="300" verticalDpi="300" r:id="rId1"/>
  <headerFooter alignWithMargins="0"/>
  <rowBreaks count="3" manualBreakCount="3">
    <brk id="95" max="5" man="1"/>
    <brk id="173" max="5" man="1"/>
    <brk id="194"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ELECTRICAL WORKS</vt:lpstr>
      <vt:lpstr>_1Excel_BuiltIn_Print_Area_3</vt:lpstr>
      <vt:lpstr>'ELECTRICAL WORKS'!Excel_BuiltIn_Print_Area_2_1</vt:lpstr>
      <vt:lpstr>'ELECTRICAL WORKS'!Excel_BuiltIn_Print_Area_2_1_1</vt:lpstr>
      <vt:lpstr>'ELECTRICAL WORKS'!Excel_BuiltIn_Print_Titles_2_1</vt:lpstr>
      <vt:lpstr>'ELECTRICAL WORKS'!Print_Area</vt:lpstr>
      <vt:lpstr>'ELECTRICAL WORKS'!Print_Titles</vt:lpstr>
    </vt:vector>
  </TitlesOfParts>
  <Company>ABC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T05</dc:creator>
  <cp:lastModifiedBy>Soumya</cp:lastModifiedBy>
  <cp:lastPrinted>2014-01-07T07:11:34Z</cp:lastPrinted>
  <dcterms:created xsi:type="dcterms:W3CDTF">2005-03-16T04:18:19Z</dcterms:created>
  <dcterms:modified xsi:type="dcterms:W3CDTF">2014-01-07T07:15:30Z</dcterms:modified>
</cp:coreProperties>
</file>