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600" windowHeight="11760"/>
  </bookViews>
  <sheets>
    <sheet name="Abstract" sheetId="5" r:id="rId1"/>
    <sheet name="CIVIL Abstract-2" sheetId="1" r:id="rId2"/>
    <sheet name="PLUMBING WORKS-3 " sheetId="2" r:id="rId3"/>
    <sheet name="electrical" sheetId="7" r:id="rId4"/>
    <sheet name="Civil Det. Est-5." sheetId="4" state="hidden" r:id="rId5"/>
  </sheets>
  <definedNames>
    <definedName name="_xlnm.Print_Area" localSheetId="0">Abstract!$A$1:$C$11</definedName>
    <definedName name="_xlnm.Print_Area" localSheetId="1">'CIVIL Abstract-2'!$A$1:$H$112</definedName>
    <definedName name="_xlnm.Print_Area" localSheetId="4">'Civil Det. Est-5.'!$A$1:$J$1366</definedName>
    <definedName name="_xlnm.Print_Area" localSheetId="3">electrical!$A$1:$H$106</definedName>
    <definedName name="_xlnm.Print_Area" localSheetId="2">'PLUMBING WORKS-3 '!$A$1:$H$86</definedName>
    <definedName name="_xlnm.Print_Titles" localSheetId="1">'CIVIL Abstract-2'!$2:$2</definedName>
    <definedName name="_xlnm.Print_Titles" localSheetId="3">electrical!$2:$2</definedName>
  </definedNames>
  <calcPr calcId="124519"/>
</workbook>
</file>

<file path=xl/calcChain.xml><?xml version="1.0" encoding="utf-8"?>
<calcChain xmlns="http://schemas.openxmlformats.org/spreadsheetml/2006/main">
  <c r="H5" i="7"/>
  <c r="H6"/>
  <c r="H7"/>
  <c r="H8"/>
  <c r="H9"/>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H63"/>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4"/>
  <c r="H105" s="1"/>
  <c r="H4" i="2"/>
  <c r="H5"/>
  <c r="H6"/>
  <c r="H7"/>
  <c r="H8"/>
  <c r="H9"/>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H63"/>
  <c r="H64"/>
  <c r="H65"/>
  <c r="H66"/>
  <c r="H67"/>
  <c r="H68"/>
  <c r="H69"/>
  <c r="H70"/>
  <c r="H71"/>
  <c r="H72"/>
  <c r="H73"/>
  <c r="H74"/>
  <c r="H75"/>
  <c r="H76"/>
  <c r="H77"/>
  <c r="H78"/>
  <c r="H79"/>
  <c r="H80"/>
  <c r="H81"/>
  <c r="H82"/>
  <c r="H83"/>
  <c r="H84"/>
  <c r="H85"/>
  <c r="H3"/>
  <c r="H86" s="1"/>
  <c r="H4" i="1"/>
  <c r="H5"/>
  <c r="H6"/>
  <c r="H7"/>
  <c r="H8"/>
  <c r="H9"/>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H63"/>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105"/>
  <c r="H106"/>
  <c r="H107"/>
  <c r="H108"/>
  <c r="H109"/>
  <c r="H110"/>
  <c r="H111"/>
  <c r="H3"/>
  <c r="H112" s="1"/>
  <c r="D91"/>
  <c r="I1307" i="4"/>
  <c r="I1332"/>
  <c r="I1331"/>
  <c r="I1330"/>
  <c r="I1329"/>
  <c r="D92" i="1"/>
  <c r="F622" i="4" l="1"/>
  <c r="I583"/>
  <c r="I582"/>
  <c r="M582"/>
  <c r="I539"/>
  <c r="I541"/>
  <c r="I542"/>
  <c r="I523"/>
  <c r="I524"/>
  <c r="I525"/>
  <c r="I526"/>
  <c r="I407"/>
  <c r="I406"/>
  <c r="I379"/>
  <c r="I378"/>
  <c r="I349"/>
  <c r="I346"/>
  <c r="I345"/>
  <c r="I344"/>
  <c r="D51" i="1" l="1"/>
  <c r="I946" i="4"/>
  <c r="I945"/>
  <c r="I947" s="1"/>
  <c r="I1286" l="1"/>
  <c r="I1281"/>
  <c r="I1232" l="1"/>
  <c r="I1231"/>
  <c r="I1221"/>
  <c r="I1220"/>
  <c r="I1212"/>
  <c r="I1211"/>
  <c r="I1200"/>
  <c r="I1199"/>
  <c r="D88" i="1"/>
  <c r="I1320" i="4"/>
  <c r="I1319"/>
  <c r="I1318"/>
  <c r="I1317"/>
  <c r="I1315"/>
  <c r="I1314"/>
  <c r="I1313"/>
  <c r="I1312"/>
  <c r="I1311"/>
  <c r="I1310"/>
  <c r="I1309"/>
  <c r="I1308"/>
  <c r="I1327"/>
  <c r="I1326"/>
  <c r="I1333" s="1"/>
  <c r="D50" i="1"/>
  <c r="I941" i="4"/>
  <c r="I942" s="1"/>
  <c r="I1322" l="1"/>
  <c r="J83" i="1"/>
  <c r="I1277" i="4"/>
  <c r="I1151"/>
  <c r="I1150"/>
  <c r="I1149"/>
  <c r="I1147"/>
  <c r="I1146"/>
  <c r="I1145"/>
  <c r="I1144"/>
  <c r="I69"/>
  <c r="I404"/>
  <c r="I403"/>
  <c r="I376"/>
  <c r="I375"/>
  <c r="I374"/>
  <c r="I365"/>
  <c r="I350"/>
  <c r="I348"/>
  <c r="I347"/>
  <c r="I198"/>
  <c r="I197"/>
  <c r="I196"/>
  <c r="I195"/>
  <c r="I166"/>
  <c r="I165"/>
  <c r="I151"/>
  <c r="D8" i="1"/>
  <c r="I31" i="4"/>
  <c r="I26"/>
  <c r="I32" l="1"/>
  <c r="I1337" l="1"/>
  <c r="I1358"/>
  <c r="I1363" s="1"/>
  <c r="D110" i="1" s="1"/>
  <c r="F1340" i="4"/>
  <c r="I1340" s="1"/>
  <c r="I1336"/>
  <c r="D84" i="1"/>
  <c r="I1299" i="4"/>
  <c r="I1298"/>
  <c r="I1297"/>
  <c r="I1296"/>
  <c r="I1295"/>
  <c r="I1294"/>
  <c r="I1293"/>
  <c r="I1292"/>
  <c r="I1285"/>
  <c r="I1283"/>
  <c r="I1284"/>
  <c r="I1282"/>
  <c r="I1272"/>
  <c r="I1271"/>
  <c r="D74" i="1"/>
  <c r="I1237" i="4"/>
  <c r="I1206"/>
  <c r="I1287" l="1"/>
  <c r="I1338"/>
  <c r="F1365"/>
  <c r="I1365" s="1"/>
  <c r="D111" i="1" s="1"/>
  <c r="D107"/>
  <c r="I1300" i="4"/>
  <c r="I1228" l="1"/>
  <c r="I1227"/>
  <c r="I1218"/>
  <c r="I1222" s="1"/>
  <c r="I1219"/>
  <c r="I1210"/>
  <c r="I1209"/>
  <c r="I1208"/>
  <c r="I1207"/>
  <c r="I1177"/>
  <c r="I1178"/>
  <c r="I1167"/>
  <c r="D61" i="1"/>
  <c r="I1162" i="4"/>
  <c r="I1161"/>
  <c r="I1160"/>
  <c r="I1159"/>
  <c r="I1158"/>
  <c r="I1156"/>
  <c r="I1142"/>
  <c r="I1141"/>
  <c r="I1140"/>
  <c r="I1133"/>
  <c r="I1120"/>
  <c r="I1098"/>
  <c r="I1131"/>
  <c r="I1130"/>
  <c r="I1119"/>
  <c r="I1118"/>
  <c r="I1135"/>
  <c r="I1117"/>
  <c r="I1129"/>
  <c r="I1128"/>
  <c r="I1110"/>
  <c r="I1109"/>
  <c r="I1092"/>
  <c r="I1091"/>
  <c r="I1090"/>
  <c r="I1127"/>
  <c r="I1126"/>
  <c r="I1125"/>
  <c r="I1124"/>
  <c r="I1123"/>
  <c r="I1122"/>
  <c r="I1121"/>
  <c r="I1108"/>
  <c r="I1107"/>
  <c r="I1106"/>
  <c r="I1105"/>
  <c r="I1104"/>
  <c r="I1103"/>
  <c r="I1102"/>
  <c r="I1101"/>
  <c r="I1100"/>
  <c r="I1089"/>
  <c r="I1088"/>
  <c r="I1087"/>
  <c r="I1086"/>
  <c r="I1085"/>
  <c r="I1084"/>
  <c r="I1083"/>
  <c r="I1116"/>
  <c r="I1115"/>
  <c r="I1114"/>
  <c r="I1113"/>
  <c r="I1112"/>
  <c r="I1111"/>
  <c r="I1097"/>
  <c r="I1096"/>
  <c r="I1095"/>
  <c r="I1094"/>
  <c r="I1093"/>
  <c r="I1075"/>
  <c r="I1074"/>
  <c r="I1073"/>
  <c r="I1072"/>
  <c r="I1071"/>
  <c r="I1070"/>
  <c r="I1069"/>
  <c r="I1068"/>
  <c r="I1065"/>
  <c r="I1064"/>
  <c r="I1063"/>
  <c r="I974"/>
  <c r="I685"/>
  <c r="I1061"/>
  <c r="I1058"/>
  <c r="I1057"/>
  <c r="I1054"/>
  <c r="I1055"/>
  <c r="I1056"/>
  <c r="I1059"/>
  <c r="I1060"/>
  <c r="I1053"/>
  <c r="I1051"/>
  <c r="I1050"/>
  <c r="I1049"/>
  <c r="I1048"/>
  <c r="I1047"/>
  <c r="I1046"/>
  <c r="I1045"/>
  <c r="I1044"/>
  <c r="I1043"/>
  <c r="I1042"/>
  <c r="I1041"/>
  <c r="I1040"/>
  <c r="I1039"/>
  <c r="I1030"/>
  <c r="I1031"/>
  <c r="I1032"/>
  <c r="I1033"/>
  <c r="I1034"/>
  <c r="I1035"/>
  <c r="I1036"/>
  <c r="I1037"/>
  <c r="I1038"/>
  <c r="I1029"/>
  <c r="I1028"/>
  <c r="I979"/>
  <c r="I749"/>
  <c r="I748"/>
  <c r="I1026"/>
  <c r="I1025"/>
  <c r="I1024"/>
  <c r="I1023"/>
  <c r="I1022"/>
  <c r="I1014"/>
  <c r="I1015"/>
  <c r="I1016"/>
  <c r="I1017"/>
  <c r="I1018"/>
  <c r="I1019"/>
  <c r="I1020"/>
  <c r="I1021"/>
  <c r="I1002"/>
  <c r="I1003"/>
  <c r="I1004"/>
  <c r="I1005"/>
  <c r="I1006"/>
  <c r="I1007"/>
  <c r="I1008"/>
  <c r="I1009"/>
  <c r="I1010"/>
  <c r="I1011"/>
  <c r="I1012"/>
  <c r="I1013"/>
  <c r="I1001"/>
  <c r="I1000"/>
  <c r="D57" i="1"/>
  <c r="I992" i="4"/>
  <c r="I994"/>
  <c r="I993"/>
  <c r="I987"/>
  <c r="I986"/>
  <c r="I985"/>
  <c r="I980"/>
  <c r="I978"/>
  <c r="I977"/>
  <c r="I976"/>
  <c r="I973"/>
  <c r="I972"/>
  <c r="I971"/>
  <c r="I970"/>
  <c r="I969"/>
  <c r="I714"/>
  <c r="I715"/>
  <c r="I706"/>
  <c r="I968"/>
  <c r="D54" i="1"/>
  <c r="I962" i="4"/>
  <c r="I963" s="1"/>
  <c r="I957"/>
  <c r="I956"/>
  <c r="D53" i="1"/>
  <c r="I951" i="4"/>
  <c r="I950"/>
  <c r="I772"/>
  <c r="I771"/>
  <c r="I770"/>
  <c r="I768"/>
  <c r="I767"/>
  <c r="I766"/>
  <c r="I914"/>
  <c r="I915"/>
  <c r="I916"/>
  <c r="I917"/>
  <c r="I918"/>
  <c r="I919"/>
  <c r="I920"/>
  <c r="I921"/>
  <c r="I922"/>
  <c r="I923"/>
  <c r="I924"/>
  <c r="I925"/>
  <c r="I926"/>
  <c r="I927"/>
  <c r="I928"/>
  <c r="I929"/>
  <c r="I930"/>
  <c r="I931"/>
  <c r="I932"/>
  <c r="I933"/>
  <c r="I934"/>
  <c r="I935"/>
  <c r="I913"/>
  <c r="I906"/>
  <c r="I905"/>
  <c r="I904"/>
  <c r="I901"/>
  <c r="I899"/>
  <c r="I898"/>
  <c r="I893"/>
  <c r="I892"/>
  <c r="I849"/>
  <c r="I848"/>
  <c r="I869"/>
  <c r="I868"/>
  <c r="I867"/>
  <c r="I866"/>
  <c r="I865"/>
  <c r="I864"/>
  <c r="I887"/>
  <c r="I861"/>
  <c r="I847"/>
  <c r="I846"/>
  <c r="I845"/>
  <c r="I844"/>
  <c r="I843"/>
  <c r="I842"/>
  <c r="I841"/>
  <c r="I840"/>
  <c r="I839"/>
  <c r="I837"/>
  <c r="I836"/>
  <c r="I835"/>
  <c r="I834"/>
  <c r="I833"/>
  <c r="I832"/>
  <c r="I831"/>
  <c r="I830"/>
  <c r="I829"/>
  <c r="I822"/>
  <c r="I816"/>
  <c r="I819"/>
  <c r="I815"/>
  <c r="I818"/>
  <c r="I817"/>
  <c r="I569"/>
  <c r="I390"/>
  <c r="I193"/>
  <c r="I125"/>
  <c r="I805"/>
  <c r="D36" i="1"/>
  <c r="I747" i="4"/>
  <c r="I746"/>
  <c r="I765"/>
  <c r="I764"/>
  <c r="I759"/>
  <c r="I758"/>
  <c r="I738"/>
  <c r="I737"/>
  <c r="I732"/>
  <c r="I733"/>
  <c r="I734"/>
  <c r="I735"/>
  <c r="I731"/>
  <c r="I729"/>
  <c r="I728"/>
  <c r="I723"/>
  <c r="I724"/>
  <c r="I725"/>
  <c r="I726"/>
  <c r="I722"/>
  <c r="I716"/>
  <c r="I712"/>
  <c r="I711"/>
  <c r="I710"/>
  <c r="I709"/>
  <c r="I708"/>
  <c r="I705"/>
  <c r="I704"/>
  <c r="I703"/>
  <c r="I702"/>
  <c r="I701"/>
  <c r="I700"/>
  <c r="I699"/>
  <c r="I698"/>
  <c r="I693"/>
  <c r="I692"/>
  <c r="I688"/>
  <c r="I687"/>
  <c r="I695"/>
  <c r="I694"/>
  <c r="I691"/>
  <c r="I690"/>
  <c r="I689"/>
  <c r="I676"/>
  <c r="I668"/>
  <c r="I667"/>
  <c r="I666"/>
  <c r="I665"/>
  <c r="I664"/>
  <c r="I663"/>
  <c r="I672"/>
  <c r="I684"/>
  <c r="I683"/>
  <c r="I682"/>
  <c r="I681"/>
  <c r="I680"/>
  <c r="I679"/>
  <c r="I678"/>
  <c r="I677"/>
  <c r="I675"/>
  <c r="I674"/>
  <c r="I673"/>
  <c r="I671"/>
  <c r="I648"/>
  <c r="I661"/>
  <c r="I660"/>
  <c r="I659"/>
  <c r="I658"/>
  <c r="I657"/>
  <c r="I656"/>
  <c r="I655"/>
  <c r="I654"/>
  <c r="I653"/>
  <c r="I652"/>
  <c r="I651"/>
  <c r="I650"/>
  <c r="I649"/>
  <c r="I647"/>
  <c r="I639"/>
  <c r="I638"/>
  <c r="I637"/>
  <c r="I636"/>
  <c r="I635"/>
  <c r="I634"/>
  <c r="I632"/>
  <c r="L632" s="1"/>
  <c r="I68" s="1"/>
  <c r="I631"/>
  <c r="I630"/>
  <c r="I629"/>
  <c r="I628"/>
  <c r="I627"/>
  <c r="I568"/>
  <c r="I389"/>
  <c r="I192"/>
  <c r="I158"/>
  <c r="I157"/>
  <c r="I156"/>
  <c r="I41"/>
  <c r="D32" i="1"/>
  <c r="F621" i="4"/>
  <c r="I611"/>
  <c r="I612"/>
  <c r="I591"/>
  <c r="I594"/>
  <c r="I595"/>
  <c r="I596"/>
  <c r="I597"/>
  <c r="I600"/>
  <c r="I601"/>
  <c r="I602"/>
  <c r="I603"/>
  <c r="I605"/>
  <c r="I590"/>
  <c r="I575"/>
  <c r="I567"/>
  <c r="I396"/>
  <c r="I388"/>
  <c r="I299"/>
  <c r="I249"/>
  <c r="I579"/>
  <c r="I578"/>
  <c r="I577"/>
  <c r="I573"/>
  <c r="I572"/>
  <c r="I571"/>
  <c r="I565"/>
  <c r="I566"/>
  <c r="I574"/>
  <c r="I581"/>
  <c r="I564"/>
  <c r="I557"/>
  <c r="I553"/>
  <c r="I549"/>
  <c r="I550"/>
  <c r="I552"/>
  <c r="I554"/>
  <c r="I556"/>
  <c r="I558"/>
  <c r="I548"/>
  <c r="I534"/>
  <c r="I535"/>
  <c r="I537"/>
  <c r="I532"/>
  <c r="I337"/>
  <c r="I519"/>
  <c r="I520"/>
  <c r="I521"/>
  <c r="I498"/>
  <c r="I499"/>
  <c r="I500"/>
  <c r="I501"/>
  <c r="I502"/>
  <c r="I503"/>
  <c r="I504"/>
  <c r="I506"/>
  <c r="I507"/>
  <c r="I509"/>
  <c r="I511"/>
  <c r="I512"/>
  <c r="I513"/>
  <c r="I514"/>
  <c r="I515"/>
  <c r="I516"/>
  <c r="I517"/>
  <c r="I497"/>
  <c r="I481"/>
  <c r="I483"/>
  <c r="I484"/>
  <c r="I485"/>
  <c r="I486"/>
  <c r="I487"/>
  <c r="I488"/>
  <c r="I489"/>
  <c r="I490"/>
  <c r="I491"/>
  <c r="I492"/>
  <c r="I493"/>
  <c r="I463"/>
  <c r="I464"/>
  <c r="I465"/>
  <c r="I466"/>
  <c r="I467"/>
  <c r="I468"/>
  <c r="I469"/>
  <c r="I470"/>
  <c r="I471"/>
  <c r="I472"/>
  <c r="I473"/>
  <c r="I474"/>
  <c r="I475"/>
  <c r="I476"/>
  <c r="I477"/>
  <c r="I478"/>
  <c r="I479"/>
  <c r="I462"/>
  <c r="I450"/>
  <c r="I451"/>
  <c r="I452"/>
  <c r="I453"/>
  <c r="I454"/>
  <c r="I455"/>
  <c r="I456"/>
  <c r="I457"/>
  <c r="I458"/>
  <c r="I448"/>
  <c r="I427"/>
  <c r="I428"/>
  <c r="I429"/>
  <c r="I430"/>
  <c r="I431"/>
  <c r="I432"/>
  <c r="I433"/>
  <c r="I434"/>
  <c r="I435"/>
  <c r="I436"/>
  <c r="I437"/>
  <c r="I438"/>
  <c r="I439"/>
  <c r="I440"/>
  <c r="I441"/>
  <c r="I442"/>
  <c r="I443"/>
  <c r="I444"/>
  <c r="I445"/>
  <c r="I446"/>
  <c r="I415"/>
  <c r="I416"/>
  <c r="I417"/>
  <c r="I418"/>
  <c r="I419"/>
  <c r="I420"/>
  <c r="I421"/>
  <c r="I422"/>
  <c r="I423"/>
  <c r="I424"/>
  <c r="I414"/>
  <c r="I402"/>
  <c r="I399"/>
  <c r="I400"/>
  <c r="I398"/>
  <c r="I393"/>
  <c r="I394"/>
  <c r="I395"/>
  <c r="I392"/>
  <c r="I386"/>
  <c r="I387"/>
  <c r="I385"/>
  <c r="I372"/>
  <c r="I371"/>
  <c r="I370"/>
  <c r="I380" s="1"/>
  <c r="I360"/>
  <c r="I361"/>
  <c r="I362"/>
  <c r="I363"/>
  <c r="I364"/>
  <c r="I359"/>
  <c r="I342"/>
  <c r="I340"/>
  <c r="I341"/>
  <c r="I339"/>
  <c r="I338"/>
  <c r="I335"/>
  <c r="I334"/>
  <c r="I333"/>
  <c r="I332"/>
  <c r="I331"/>
  <c r="I329"/>
  <c r="I328"/>
  <c r="I327"/>
  <c r="I326"/>
  <c r="I324"/>
  <c r="I323"/>
  <c r="I322"/>
  <c r="I321"/>
  <c r="I320"/>
  <c r="I319"/>
  <c r="I318"/>
  <c r="I316"/>
  <c r="I314"/>
  <c r="I313"/>
  <c r="I311"/>
  <c r="I310"/>
  <c r="I309"/>
  <c r="I308"/>
  <c r="I307"/>
  <c r="I306"/>
  <c r="I305"/>
  <c r="I304"/>
  <c r="I301"/>
  <c r="I291"/>
  <c r="I290"/>
  <c r="I298"/>
  <c r="I294"/>
  <c r="I245"/>
  <c r="I286"/>
  <c r="I285"/>
  <c r="I252"/>
  <c r="I265"/>
  <c r="I264"/>
  <c r="I297"/>
  <c r="I296"/>
  <c r="I295"/>
  <c r="I293"/>
  <c r="I289"/>
  <c r="I288"/>
  <c r="I284"/>
  <c r="I283"/>
  <c r="I282"/>
  <c r="I281"/>
  <c r="I280"/>
  <c r="I279"/>
  <c r="I278"/>
  <c r="I277"/>
  <c r="I276"/>
  <c r="I274"/>
  <c r="I272"/>
  <c r="I271"/>
  <c r="I270"/>
  <c r="I269"/>
  <c r="I268"/>
  <c r="I266"/>
  <c r="I263"/>
  <c r="I262"/>
  <c r="I261"/>
  <c r="I260"/>
  <c r="I259"/>
  <c r="I258"/>
  <c r="I257"/>
  <c r="I256"/>
  <c r="I255"/>
  <c r="I251"/>
  <c r="I239"/>
  <c r="I238"/>
  <c r="I248"/>
  <c r="I247"/>
  <c r="I244"/>
  <c r="I242"/>
  <c r="I237"/>
  <c r="I236"/>
  <c r="I235"/>
  <c r="I234"/>
  <c r="I233"/>
  <c r="I232"/>
  <c r="I231"/>
  <c r="I229"/>
  <c r="I67"/>
  <c r="I66"/>
  <c r="I65"/>
  <c r="I64"/>
  <c r="I63"/>
  <c r="I150"/>
  <c r="I149"/>
  <c r="I148"/>
  <c r="I147"/>
  <c r="I146"/>
  <c r="I145"/>
  <c r="I53"/>
  <c r="I52"/>
  <c r="I51"/>
  <c r="I50"/>
  <c r="I49"/>
  <c r="I48"/>
  <c r="I144"/>
  <c r="I143"/>
  <c r="I142"/>
  <c r="I141"/>
  <c r="I140"/>
  <c r="I139"/>
  <c r="I36"/>
  <c r="I47"/>
  <c r="I37"/>
  <c r="I38"/>
  <c r="I39"/>
  <c r="I40"/>
  <c r="I42"/>
  <c r="I43"/>
  <c r="I44"/>
  <c r="I45"/>
  <c r="I46"/>
  <c r="I191"/>
  <c r="I190"/>
  <c r="I183"/>
  <c r="I189"/>
  <c r="I188"/>
  <c r="I187"/>
  <c r="I182"/>
  <c r="I185"/>
  <c r="I184"/>
  <c r="I179"/>
  <c r="I178"/>
  <c r="I177"/>
  <c r="I176"/>
  <c r="I175"/>
  <c r="I174"/>
  <c r="D16" i="1"/>
  <c r="I167" i="4"/>
  <c r="I168" s="1"/>
  <c r="D15" i="1"/>
  <c r="I160" i="4"/>
  <c r="I159"/>
  <c r="I138"/>
  <c r="I137"/>
  <c r="I25"/>
  <c r="I136"/>
  <c r="I135"/>
  <c r="I134"/>
  <c r="I133"/>
  <c r="I132"/>
  <c r="I131"/>
  <c r="I130"/>
  <c r="I129"/>
  <c r="I128"/>
  <c r="I127"/>
  <c r="I126"/>
  <c r="I124"/>
  <c r="I121"/>
  <c r="I120"/>
  <c r="I119"/>
  <c r="I118"/>
  <c r="I117"/>
  <c r="I116"/>
  <c r="I96"/>
  <c r="I97"/>
  <c r="I98"/>
  <c r="I99"/>
  <c r="I100"/>
  <c r="I101"/>
  <c r="I102"/>
  <c r="I103"/>
  <c r="I104"/>
  <c r="I105"/>
  <c r="I106"/>
  <c r="I95"/>
  <c r="I24"/>
  <c r="I21"/>
  <c r="I20"/>
  <c r="I18"/>
  <c r="I22"/>
  <c r="I584" l="1"/>
  <c r="I527"/>
  <c r="I543"/>
  <c r="I408"/>
  <c r="I1213"/>
  <c r="I107"/>
  <c r="I1152"/>
  <c r="I152"/>
  <c r="I366"/>
  <c r="I1163"/>
  <c r="I1076"/>
  <c r="I995"/>
  <c r="I988"/>
  <c r="I750"/>
  <c r="I739"/>
  <c r="I717"/>
  <c r="I640"/>
  <c r="I606"/>
  <c r="I559"/>
  <c r="L179"/>
  <c r="I61" s="1"/>
  <c r="M119"/>
  <c r="I54"/>
  <c r="I161"/>
  <c r="I60" s="1"/>
  <c r="I852" l="1"/>
  <c r="D49" i="1"/>
  <c r="D52"/>
  <c r="I891" i="4"/>
  <c r="I890"/>
  <c r="I889"/>
  <c r="I888"/>
  <c r="I886"/>
  <c r="I884"/>
  <c r="I883"/>
  <c r="I882"/>
  <c r="I881"/>
  <c r="I880"/>
  <c r="I879"/>
  <c r="I878"/>
  <c r="I877"/>
  <c r="I952" l="1"/>
  <c r="I958"/>
  <c r="I8" l="1"/>
  <c r="I7"/>
  <c r="I621" l="1"/>
  <c r="I1170"/>
  <c r="I1136" l="1"/>
  <c r="I907"/>
  <c r="I903"/>
  <c r="I894"/>
  <c r="I895"/>
  <c r="I896"/>
  <c r="I897"/>
  <c r="I900"/>
  <c r="I862"/>
  <c r="I859"/>
  <c r="I860"/>
  <c r="I870"/>
  <c r="I871"/>
  <c r="I858"/>
  <c r="I851"/>
  <c r="I853" s="1"/>
  <c r="I908" l="1"/>
  <c r="I981"/>
  <c r="I936"/>
  <c r="I774" l="1"/>
  <c r="I763" l="1"/>
  <c r="I757"/>
  <c r="I762"/>
  <c r="I761"/>
  <c r="I755"/>
  <c r="I756"/>
  <c r="I775" l="1"/>
  <c r="I205" l="1"/>
  <c r="I246"/>
  <c r="I241"/>
  <c r="I223"/>
  <c r="I224"/>
  <c r="I225"/>
  <c r="I226"/>
  <c r="I227"/>
  <c r="I209"/>
  <c r="I210"/>
  <c r="I211"/>
  <c r="I212"/>
  <c r="I213"/>
  <c r="I214"/>
  <c r="I215"/>
  <c r="I216"/>
  <c r="I217"/>
  <c r="I218"/>
  <c r="I219"/>
  <c r="I220"/>
  <c r="I221"/>
  <c r="I208"/>
  <c r="I186"/>
  <c r="I181"/>
  <c r="I74"/>
  <c r="I75"/>
  <c r="I76"/>
  <c r="I77"/>
  <c r="I78"/>
  <c r="I79"/>
  <c r="I80"/>
  <c r="I81"/>
  <c r="I82"/>
  <c r="I83"/>
  <c r="I84"/>
  <c r="I73"/>
  <c r="I15"/>
  <c r="I199" l="1"/>
  <c r="I823"/>
  <c r="F108" l="1"/>
  <c r="I112"/>
  <c r="I1186" l="1"/>
  <c r="D85" i="1"/>
  <c r="D82"/>
  <c r="D81"/>
  <c r="D80"/>
  <c r="D79"/>
  <c r="D78"/>
  <c r="D73"/>
  <c r="D71"/>
  <c r="D70"/>
  <c r="D69"/>
  <c r="D68"/>
  <c r="D65"/>
  <c r="D60"/>
  <c r="D55"/>
  <c r="D47"/>
  <c r="D45"/>
  <c r="D44"/>
  <c r="D43"/>
  <c r="D39"/>
  <c r="D29"/>
  <c r="D27"/>
  <c r="D26"/>
  <c r="D25"/>
  <c r="D24"/>
  <c r="D23"/>
  <c r="D22"/>
  <c r="D18"/>
  <c r="D14"/>
  <c r="D12"/>
  <c r="D11"/>
  <c r="D10"/>
  <c r="D7"/>
  <c r="D6"/>
  <c r="D5"/>
  <c r="I1273" i="4" l="1"/>
  <c r="I1260"/>
  <c r="I1259"/>
  <c r="I1266"/>
  <c r="I1265"/>
  <c r="I1254"/>
  <c r="I1253"/>
  <c r="I1248"/>
  <c r="I1245"/>
  <c r="D77" i="1" s="1"/>
  <c r="I1242" i="4"/>
  <c r="D75" i="1" s="1"/>
  <c r="I1230" i="4"/>
  <c r="I1229"/>
  <c r="I1196"/>
  <c r="I1197"/>
  <c r="I1198"/>
  <c r="I1195"/>
  <c r="I1201" l="1"/>
  <c r="F1202" s="1"/>
  <c r="I1202" s="1"/>
  <c r="I1233"/>
  <c r="I1261"/>
  <c r="I1267"/>
  <c r="I1255"/>
  <c r="I1249"/>
  <c r="F1214"/>
  <c r="I1214" s="1"/>
  <c r="I1190"/>
  <c r="D67" i="1"/>
  <c r="I1183" i="4"/>
  <c r="D66" i="1" s="1"/>
  <c r="D63"/>
  <c r="D59"/>
  <c r="I1191" i="4" l="1"/>
  <c r="D48" i="1" l="1"/>
  <c r="I1077" i="4" l="1"/>
  <c r="I1078" s="1"/>
  <c r="D46" i="1"/>
  <c r="I872" i="4"/>
  <c r="I821"/>
  <c r="I820"/>
  <c r="I814"/>
  <c r="I813"/>
  <c r="D58" i="1" l="1"/>
  <c r="I824" i="4"/>
  <c r="I807"/>
  <c r="I806"/>
  <c r="I801"/>
  <c r="I796"/>
  <c r="D41" i="1" s="1"/>
  <c r="I792" i="4"/>
  <c r="I791"/>
  <c r="I785"/>
  <c r="I784"/>
  <c r="I780"/>
  <c r="D37" i="1"/>
  <c r="D33"/>
  <c r="D618" i="4"/>
  <c r="I610"/>
  <c r="I613" s="1"/>
  <c r="I808" l="1"/>
  <c r="I786"/>
  <c r="I743"/>
  <c r="D35" i="1" s="1"/>
  <c r="D34"/>
  <c r="I793" i="4"/>
  <c r="D40" i="1" s="1"/>
  <c r="I781" i="4"/>
  <c r="D38" i="1" s="1"/>
  <c r="D30"/>
  <c r="D19"/>
  <c r="I204" i="4"/>
  <c r="I351" s="1"/>
  <c r="D13" i="1"/>
  <c r="G108" i="4"/>
  <c r="I108" s="1"/>
  <c r="D62" i="1" l="1"/>
  <c r="I1173" i="4"/>
  <c r="D64" i="1" s="1"/>
  <c r="F787" i="4"/>
  <c r="I787" s="1"/>
  <c r="I1176"/>
  <c r="I1179" s="1"/>
  <c r="I59"/>
  <c r="I70" s="1"/>
  <c r="F355"/>
  <c r="I355" s="1"/>
  <c r="D20" i="1" s="1"/>
  <c r="I23" i="4"/>
  <c r="I19"/>
  <c r="I9"/>
  <c r="I27" l="1"/>
  <c r="I58" s="1"/>
  <c r="I622"/>
  <c r="I623" s="1"/>
  <c r="F618"/>
  <c r="I618" s="1"/>
  <c r="I619" s="1"/>
  <c r="D3" i="1"/>
  <c r="D31" l="1"/>
  <c r="I71" i="4"/>
  <c r="I89"/>
  <c r="I85" l="1"/>
  <c r="I90" s="1"/>
  <c r="I91" s="1"/>
</calcChain>
</file>

<file path=xl/sharedStrings.xml><?xml version="1.0" encoding="utf-8"?>
<sst xmlns="http://schemas.openxmlformats.org/spreadsheetml/2006/main" count="2286" uniqueCount="789">
  <si>
    <t>Item No</t>
  </si>
  <si>
    <t>DSR code</t>
  </si>
  <si>
    <t>Details of items</t>
  </si>
  <si>
    <t>Quantity</t>
  </si>
  <si>
    <t>Unit</t>
  </si>
  <si>
    <t>Amount</t>
  </si>
  <si>
    <t>a</t>
  </si>
  <si>
    <t>Each</t>
  </si>
  <si>
    <t>b</t>
  </si>
  <si>
    <t>c</t>
  </si>
  <si>
    <t>d</t>
  </si>
  <si>
    <t>m3</t>
  </si>
  <si>
    <t>Filling available excavated earth (excluding rock) in trenches, plinth, sides of foundations etc. in layers not exceeding 20cm in depth, consolidating each deposited layer by ramming and watering, lead up to 50 m and lift upto 1.5 m</t>
  </si>
  <si>
    <t>1.1.2.8</t>
  </si>
  <si>
    <t>Supplying chemical emulsion in sealed containers including delivery as specified Chlorpyriphos/ Lindane emulsifiable concentrate of 20%</t>
  </si>
  <si>
    <t>2.34.1</t>
  </si>
  <si>
    <t>litre</t>
  </si>
  <si>
    <t>Treatment of soil under existing floors using chemical emulsion @ one litre per hole, 300 mm apart including drilling 12 mm diameter holes and plugging with cement mortar 1 :2 (1 cement : 2 Coarse sand) to match the existing floor : With Chlorpyriphos/Lindane E.C. 20% with 1% concentration</t>
  </si>
  <si>
    <t>2.35.3.1</t>
  </si>
  <si>
    <t>4.1.5</t>
  </si>
  <si>
    <t>Providing and laying in position ready mixed M-25 grade concrete for reinforced cement concrete work, using cement content as per approved design mix, manufactured in fully automatic batching plant and transported to site of work in transit mixer for all leads having continuous agitated mixer, manufactured as per mix design of specified grade for reinforced cement concrete work including pumping of R.M.C. from transit mixer to site of laying , excluding the cost of centering, shuttering finishing and reinforcement including cost of admixtures in recommended proportions as per IS : 9103 to accelerate/ retard setting of concrete, improve workability without impairing strength and durability as per direction of the Engineer - in - charge.</t>
  </si>
  <si>
    <t>(Note :- Cement content considered in this item is @ 330 kg/cum. Excess/less cement used as per design mix is payable/recoverable separately).</t>
  </si>
  <si>
    <t>5.37.1</t>
  </si>
  <si>
    <t xml:space="preserve"> All works upto plinth level.</t>
  </si>
  <si>
    <t>5.37.2</t>
  </si>
  <si>
    <t>All works above plinth level upto floor V level.</t>
  </si>
  <si>
    <t>Add for using extra cement in the items of design mix over and above the specified cement content therein</t>
  </si>
  <si>
    <t>kg</t>
  </si>
  <si>
    <t>Brick work with common burnt clay F.P.S. (non modular) bricks of class designation 7.5 in superstructure above plinth level up to floor V level in all shapes and sizes in : Cement mortar 1:6 (1 cement : 6 coarse sand)</t>
  </si>
  <si>
    <t>6.4.2</t>
  </si>
  <si>
    <t>Half brick masonry with common burnt clay F.P.S. (non modular) bricks of class designation 7.5 in foundations and plinth in.cement mortar 1:4 (1 cement : 4 coarse sand)</t>
  </si>
  <si>
    <t>6.12.2</t>
  </si>
  <si>
    <t>Extra for providing and placing in position 2 Nos. 6mm dia. M.S. bars at every third course of half brick masonry.</t>
  </si>
  <si>
    <t>8.2.2.2</t>
  </si>
  <si>
    <t>Extra for providing opening of required size &amp; shape for wash basins/ kitchen sink in kitchen platform, vanity counters and similar location in marble/Granite/stone work including necessary holes for pillar taps etc. including moulding, rubbing and polishing of cut edges etc. complete.</t>
  </si>
  <si>
    <t>Providing and fixing M.S. grills of required pattern in frames of windows etc. with M.S. flats, square or round bars etc. including priming coat with approved steel primer all complete.Fixed to openings /wooden frames with rawl plugs screws etc.</t>
  </si>
  <si>
    <t>9.48.2</t>
  </si>
  <si>
    <t>Providing and fixing aluminium extruded section body tubular type universal hydraulic door closer (having brand logo with ISI, IS : 3564, embossed on the body, door weight upto 36 kg to 80 kg and door width from 701 mm to 1000 mm) with double speed adjustment with necessary accessories and screws etc. complete.</t>
  </si>
  <si>
    <t>a)</t>
  </si>
  <si>
    <t>b)</t>
  </si>
  <si>
    <t>c)</t>
  </si>
  <si>
    <t>d)</t>
  </si>
  <si>
    <t>Providing and fixing M.S. fan clamp type I or II of 16 mm dia M.S. bar bent to shape with hooked ends in R.C.C. slabs, beams during laying including painting the exposed portion of loop, all as per standard design complete.</t>
  </si>
  <si>
    <t>Providing and fixing stainless steel ( Grade 304) railing made of Hollow tubes, channels, plates etc. including welding, grinding, buffing, polishing and making curvature (wherever required) and fitting the same with necessary stainless steel nuts and bolts complete i/c fixing the railing with necessary accessories &amp; stainless steel dash fasteners , stainless steel bolts etc., of required size, on the top of the floor or the side of waist slab with suitable arrangement as per approval of Engineer-in-charge. ( for payment purpose only weight of stainless steel members shall be considered excluding fixing accessories such as nuts, bolts, fasteners etc.)</t>
  </si>
  <si>
    <t>11.41.2</t>
  </si>
  <si>
    <t>13.2.1</t>
  </si>
  <si>
    <t>13.16.1</t>
  </si>
  <si>
    <t>6 mm cement plaster of mix : 1:3 (1 cement: 3 fine sand) for under side of roof slab</t>
  </si>
  <si>
    <t>13.9.1 + 13.21</t>
  </si>
  <si>
    <t>Centering and shuttering including strutting, propping etc. and removal of form for :</t>
  </si>
  <si>
    <t>5.9.1</t>
  </si>
  <si>
    <t>Foundations, footings, bases of columns, etc. for mass concrete.</t>
  </si>
  <si>
    <t>Walls (any thickness) including attached pilasters, butteresses, plinth and string courses etc.</t>
  </si>
  <si>
    <t>5.9.2</t>
  </si>
  <si>
    <t>5.9.3</t>
  </si>
  <si>
    <t>Suspended floors, roofs, landings, balconies and access platform.</t>
  </si>
  <si>
    <t>Lintels, beams, plinth beams, girders, bressumers and cantilevers.</t>
  </si>
  <si>
    <t>5.9.5</t>
  </si>
  <si>
    <t>Columns, Pillars, Piers, Abutments, Posts and Struts.</t>
  </si>
  <si>
    <t>e</t>
  </si>
  <si>
    <t>5.9.6</t>
  </si>
  <si>
    <t>f</t>
  </si>
  <si>
    <t>Stairs, (excluding landings) except spiral-staircases.</t>
  </si>
  <si>
    <t>5.9.7</t>
  </si>
  <si>
    <t>g</t>
  </si>
  <si>
    <t>h</t>
  </si>
  <si>
    <t>Edges of slabs and breaks in floors and walls.Under 20 cm wide</t>
  </si>
  <si>
    <t>5.9.16.1</t>
  </si>
  <si>
    <t>Weather shade, Chajjas, corbels etc., including edges.</t>
  </si>
  <si>
    <t>5.9.19</t>
  </si>
  <si>
    <t>Extra for additional height in centering, shuttering where ever required with adequate bracing, propping etc. including cost of de-shuttering and decentering at all levels, over a height of 3.5 m, for every additional height of 1 metre or part thereof (Plan area to be measured) Suspended floors, roofs, landing, beams and balconies (Plan area to be measured).</t>
  </si>
  <si>
    <t>5.11.1</t>
  </si>
  <si>
    <t>Steel reinforcement for R.C.C. work including straightening, cutting, bending, placing in position and binding all complete Thermo-Mechanically Treated bars.</t>
  </si>
  <si>
    <t>5.22.6</t>
  </si>
  <si>
    <t>Applying one coat of water thinnable cement primer of approved brand and manufacture on wall surface :</t>
  </si>
  <si>
    <t>13.43.1</t>
  </si>
  <si>
    <t>Providing and applying white cement based putty of average thickness 1 mm, of approved brand and manufacturer, over the plastered wall surface to prepare the surface even and smooth complete.</t>
  </si>
  <si>
    <t>Finishing walls with Premium Acrylic Smooth exterior paint with Silicone additives of required shade New work (Two or more coats applied @ 1.43 ltr/ 10 sqm. over and including priming coat of exterior primer applied @ 2.20 kg/ 10 sqm).</t>
  </si>
  <si>
    <t>13.47.1</t>
  </si>
  <si>
    <t>13.60.1</t>
  </si>
  <si>
    <t>Painting with synthetic enamel paint of approved brand and manufacture to give an even shade :Two or more coats on new work.</t>
  </si>
  <si>
    <t>13.61.1</t>
  </si>
  <si>
    <t>Providing and laying 60mm thick factory made cement concrete interlocking paver block of M -30 grade made by block making machine with strong vibratory compaction, of approved size, design &amp; shape, laid in required colour and pattern over and including 50mm thick compacted bed of fine sand, filling the joints with fine sand etc. all complete as per the direction of Engineer-in-charge.</t>
  </si>
  <si>
    <t>Providing and laying at or near ground level factory made kerb stone of M-25 grade cement concrete in position to the required line, level and curvature, jointed with cement mortar 1:3 (1 cement: 3 coarse sand) including making joints with or without grooves (thickness of joints except at sharp curve shall not to more than 5mm), including making drainage opening wherever required complete etc. as per direction of Engineer-in-charge (length of finished kerb edging shall be measured for payment). (Precast C.C. kerb stone shall be approved by Engineer-in-charge).</t>
  </si>
  <si>
    <t>Chequerred precast cement concrete tiles 22 mm thick in footpath &amp; courtyard, jointed with neat cement slurry mixed with pigment to match the shade of tiles including rubbing and cleaning etc. complete, on 20 mm thick bed of cement mortar 1:4 (1 cement: 4 coarse sand). Dark shade using ordinary cement.</t>
  </si>
  <si>
    <t>11.20.3</t>
  </si>
  <si>
    <t>Providing and fixing aluminium work for doors, windows, ventilators and partitions with extruded built up standard tubular sections/ appropriate Z sections and other sections of approved make conforming to IS: 733 and IS: 1285, fixing with dash fasteners of required dia and size, including necessary filling up the gaps at junctions, i.e. at top, bottom and sides with required EPDM rubber/ neoprene gasket etc. Aluminium sections shall be smooth, rust free, straight, mitred and jointed mechanically wherever required including cleat angle, Aluminium snap beading for glazing / paneling, C.P. brass / stainless steel screws, all complete as per architectural drawings and the directions of Engineer-in-charge. (Glazing, paneling and dash fasteners to be paid for separately) : For fixed portion Powder coated aluminium (minimum thickness of powder coating 50 micron)</t>
  </si>
  <si>
    <t>21.1.1.2</t>
  </si>
  <si>
    <t>m2</t>
  </si>
  <si>
    <t>For shutters of doors, windows &amp; ventilators including providing and fixing hinges/ pivots and making provision for fixing of fittings wherever required including the cost of EPDM rubber / neoprene gasket required (Fittings shall be paid for separately). Powder coated aluminium (minimum thickness of powder coating 50 micron)</t>
  </si>
  <si>
    <t>21.1.2.2</t>
  </si>
  <si>
    <t>Providing and fixing 12mm thick prelaminated particle board flat pressed three layer or graded wood particle board conforming to IS: 12823 Grade l Type ll, in panelling fixed in aluminum doors, windows shutters and partition frames with C.P. brass / stainless steel screws etc. complete as per architectural drawings and directions of engineer-in-charge. Pre-laminated particle board with decorative lamination on both sides.</t>
  </si>
  <si>
    <t>21.2.2</t>
  </si>
  <si>
    <t>Providing and fixing glazing in aluminium door, window, ventilator shutters and partitions etc. with EPDM rubber / neoprene gasket etc. complete as per the architectural drawings and the directions of engineer-in-charge . (Cost of aluminium snap beading shall be paid in basic item): With float glass panes of 5.50 mm thickness</t>
  </si>
  <si>
    <t>21.3.2</t>
  </si>
  <si>
    <t>Providing and fixing double action hydraulic floor spring of approved brand and manufacture conforming to IS : 6315, having brand logo embossed on the body / plate with double spring mechanism and door weight upto 125 kg., for doors, including cost of cutting floors , embedding in floors as required and making good the same matching to the existing floor finishing and cover plates with brass pivot and single piece M.S. sheet outer box with slide plate etc. complete as per the direction of Engineer-in-charge. With brass cover plate minimum 1.25 mm thickness.</t>
  </si>
  <si>
    <t>21.4.2</t>
  </si>
  <si>
    <t>Providing and fixing stainless steel (SS 304 grade) adjustable friction windows stays of approved quality with necessary stainless steel screws etc. to the side hung windows as per direction of Engineer-in-charge complete.</t>
  </si>
  <si>
    <t>21.11.1</t>
  </si>
  <si>
    <t>205 X 19 mm</t>
  </si>
  <si>
    <t>255 X 19 mm</t>
  </si>
  <si>
    <t>21.11.2</t>
  </si>
  <si>
    <t>Providing and fixing aluminium tubular handle bar 32 mm outer dia, 3.0 mm thick &amp; 2100 mm long with SS screws etc .complete as per direction of Engineer-in-Charge.Powder coated minimum thickness 50 micron aluminium tubular handle bar</t>
  </si>
  <si>
    <t>21.12.2</t>
  </si>
  <si>
    <t>Providing and fixing 100mm brass locks (best make of approved quality) for aluminium doors including necessary cutting and making good etc. complete</t>
  </si>
  <si>
    <t>Providing and fixing aluminium casement windows fastener of required length for aluminium windows with necessary screws etc. complete. Powder coated minimum thickness 50 micron aluminium</t>
  </si>
  <si>
    <t>21.15.2</t>
  </si>
  <si>
    <t>Providing and fixing 12 mm thick frameless toughened glass door shutter of approved brand and manufacture, including providing and fixing top &amp; bottom pivot &amp; spring type fixing arrangement and making necessary holes etc. for fixing required door fittings, all complete as per direction of Engineer-in-charge (Door handle, lock and stopper etc.to be paid separately).</t>
  </si>
  <si>
    <t>Providing and laying water proofing treatment in sunken portion of WCs, bathroom etc., by applying cement slurry mixed with water proofing cement compound consisting of applying : a) First layer of slurry of cement @ 0.488 kg/sqm mixed with water proofing cement compound @ 0.253 kg/sqm. This layer will be allowed to air cure for 4 hours. b) Second layer of slurry of cement @ 0.242 kg/sqm mixed with water proofing cement compound @ 0.126 kg/sqm. This layer will be allowed to air cure for 4 hours followed with water curing for 48 hours. The rate includes preparation of surface, treatment and sealing of all joints, corners, junctions of pipes and masonry with polymer mixed slurry</t>
  </si>
  <si>
    <t>17.34.1</t>
  </si>
  <si>
    <t>17.73.2</t>
  </si>
  <si>
    <t>18.7.2</t>
  </si>
  <si>
    <t>18.7.3</t>
  </si>
  <si>
    <t>18.8.2</t>
  </si>
  <si>
    <t>18.17.1</t>
  </si>
  <si>
    <t>18.17.2</t>
  </si>
  <si>
    <t>18.18.2</t>
  </si>
  <si>
    <t>18.52.1</t>
  </si>
  <si>
    <t>18.53.1</t>
  </si>
  <si>
    <t>Providing and fixing on wall face unplasticised Rigid PVC rain water pipes conforming to IS : 13592 Type A including jointing with seal ring conforming to IS : 5382 leaving 10 mm gap for thermal expansion.(i) Single socketed pipes. 110 mm diameter</t>
  </si>
  <si>
    <t>12.41.2</t>
  </si>
  <si>
    <t>Providing and fixing on wall face unplasticised - PVC moulded fittings/ accessories for unplasticised Rigid PVC rain water pipes conforming to IS : 13592 Type A including jointing with seal ring conforming to IS : 5382 leaving 10 mm gap for thermal expansion.</t>
  </si>
  <si>
    <t>12.42.1.2</t>
  </si>
  <si>
    <t>12.42.3.2</t>
  </si>
  <si>
    <t>12.42.5.2</t>
  </si>
  <si>
    <t>110 mm Shoe</t>
  </si>
  <si>
    <t>12.42.6.2</t>
  </si>
  <si>
    <t>19.4.2.1</t>
  </si>
  <si>
    <t>Inside size 90x80 cm and 45 cm deep including C.I. cover with frame (light duty) 455x610 mm internal dimensions, total weight of cover and frame to be not less than 38 kg (weight of cover 23 kg and weight of frame 15 kg) : With common burnt clay F.P.S. (non modular) bricks of class designation 7.5</t>
  </si>
  <si>
    <t>19.7.1.1</t>
  </si>
  <si>
    <t>19.7.3.1</t>
  </si>
  <si>
    <t>Extra for depth for manholes</t>
  </si>
  <si>
    <t>19.8.1.1</t>
  </si>
  <si>
    <t>19.8.2.1</t>
  </si>
  <si>
    <t>M.R.</t>
  </si>
  <si>
    <t>MR</t>
  </si>
  <si>
    <t>50mm dia (6kg / sq.cm)</t>
  </si>
  <si>
    <t>Mtr.</t>
  </si>
  <si>
    <t>63mm dia (6kg / sq.cm)</t>
  </si>
  <si>
    <t>75mm dia (6kg / sq.cm)</t>
  </si>
  <si>
    <t>110mm dia (6 kg / sq.cm)</t>
  </si>
  <si>
    <t>e)</t>
  </si>
  <si>
    <t>160mm dia (6 kg / sq.cm)</t>
  </si>
  <si>
    <t>Set</t>
  </si>
  <si>
    <t>No</t>
  </si>
  <si>
    <t>Length</t>
  </si>
  <si>
    <t>Breadth</t>
  </si>
  <si>
    <t>Height</t>
  </si>
  <si>
    <t>Say</t>
  </si>
  <si>
    <t>m</t>
  </si>
  <si>
    <t xml:space="preserve">Total </t>
  </si>
  <si>
    <t>20.6.2</t>
  </si>
  <si>
    <t>Initial test (Test Load 2.5 times the Safe capacity)</t>
  </si>
  <si>
    <t>20.6.2.1</t>
  </si>
  <si>
    <t>Vertical load testing of piles in accordance with IS 2911 (Part IV) including installation of loading platform by Kentledge method and preparation of pile head or construction of test cap and dismantling of test cap after test etc. complete as per specification &amp; the direction of Engineer in-charge. Note: 1. Initial and Routine Load Test shall not be carried out by Dynamic method of testing. Note: 2. Testing agency shall submitt the design of loading platform for the approval of Engineer-in-charge.: Single pile above 50 tonne and upto 100 tonne Safe capacity</t>
  </si>
  <si>
    <t>Routine test (Test Load 1.5 times the Safe capacity)</t>
  </si>
  <si>
    <t>20.6.2.2</t>
  </si>
  <si>
    <t xml:space="preserve">Total deduction </t>
  </si>
  <si>
    <t xml:space="preserve">Less deduction </t>
  </si>
  <si>
    <t xml:space="preserve">Add quantity for plinth filling </t>
  </si>
  <si>
    <t>do</t>
  </si>
  <si>
    <t xml:space="preserve">Qty of earth work excavation </t>
  </si>
  <si>
    <t>Refilling quantity</t>
  </si>
  <si>
    <t xml:space="preserve">Balance </t>
  </si>
  <si>
    <t>Flooring concrete</t>
  </si>
  <si>
    <t>Plinth beams</t>
  </si>
  <si>
    <t>Lintels</t>
  </si>
  <si>
    <t>Right portion</t>
  </si>
  <si>
    <t xml:space="preserve">Sunshades </t>
  </si>
  <si>
    <t xml:space="preserve">Front side </t>
  </si>
  <si>
    <t>Ground floor</t>
  </si>
  <si>
    <t>Ramp</t>
  </si>
  <si>
    <t>ql/m3</t>
  </si>
  <si>
    <t>ql</t>
  </si>
  <si>
    <t>Total</t>
  </si>
  <si>
    <t xml:space="preserve">Terrace floor </t>
  </si>
  <si>
    <t xml:space="preserve">Ground floor </t>
  </si>
  <si>
    <t>Qty of concrete of piles</t>
  </si>
  <si>
    <t>kg/m3</t>
  </si>
  <si>
    <t xml:space="preserve">Deduction </t>
  </si>
  <si>
    <t>D3</t>
  </si>
  <si>
    <t>Window W</t>
  </si>
  <si>
    <t>Door D3</t>
  </si>
  <si>
    <t>D5</t>
  </si>
  <si>
    <t>DD</t>
  </si>
  <si>
    <t xml:space="preserve">Qty same as above </t>
  </si>
  <si>
    <t xml:space="preserve">Landing </t>
  </si>
  <si>
    <t>Store</t>
  </si>
  <si>
    <t>Grand Total</t>
  </si>
  <si>
    <t>For counter wash basin</t>
  </si>
  <si>
    <t>nos</t>
  </si>
  <si>
    <t>Ventilator V</t>
  </si>
  <si>
    <t>Weight of grill 22 kg/m2</t>
  </si>
  <si>
    <t>SD</t>
  </si>
  <si>
    <t>Nos</t>
  </si>
  <si>
    <t xml:space="preserve">Hand rails of stair case </t>
  </si>
  <si>
    <t>Newel post 90mm dia.</t>
  </si>
  <si>
    <t>kg/m</t>
  </si>
  <si>
    <t>Balusters</t>
  </si>
  <si>
    <t>Horizontals</t>
  </si>
  <si>
    <t xml:space="preserve">100mm dia. Dom </t>
  </si>
  <si>
    <t>kg/each</t>
  </si>
  <si>
    <t xml:space="preserve">do </t>
  </si>
  <si>
    <t xml:space="preserve">Cement plaster 1:3 (1 cement: 3 coarse sand) finished with a floating coat of neat cement.12 mm cement plaster including providing and mixing water proofing material in cement plaster work in proportion recommended by the manufacturers. to the top surface of slab &amp; sunshade </t>
  </si>
  <si>
    <t>15 mm cement plaster of mix 1:4 (1 cement: 4 fine sand) for outside walls upto 10.0m height</t>
  </si>
  <si>
    <t xml:space="preserve">Quantity same as inside wall plastering &amp; under slab plastering </t>
  </si>
  <si>
    <t xml:space="preserve">Wall painting with acrylic emulsion paint of approved brand and manufacture to give an even shade: Two or more coats on new work. Inside of walls </t>
  </si>
  <si>
    <t xml:space="preserve">Quantity same as outside plastering </t>
  </si>
  <si>
    <t>Qty same as grill area</t>
  </si>
  <si>
    <t xml:space="preserve">Front portion </t>
  </si>
  <si>
    <t xml:space="preserve">Around interlocking </t>
  </si>
  <si>
    <t>Ventilators V</t>
  </si>
  <si>
    <t>Weight of frame 12kg/m2</t>
  </si>
  <si>
    <t>kg/m2</t>
  </si>
  <si>
    <t>Weight of frame 8kg/m2</t>
  </si>
  <si>
    <t>Ventilators</t>
  </si>
  <si>
    <t>Litres</t>
  </si>
  <si>
    <t>Providing and laying in position cement concrete of specified grade excluding the cost of centering and shuttering - All work up to plinth level : 1:3:6 (1 Cement : 3 coarse sand : 6 graded stone aggregate 20 mm nominal size).</t>
  </si>
  <si>
    <t>Conveying and disposing off excavated excess earth from the site</t>
  </si>
  <si>
    <t>15 mm cement plaster on rough side of single or half brick wall of mix : 1:4 (1 cement: 4 coarse sand)</t>
  </si>
  <si>
    <t>13.5.1</t>
  </si>
  <si>
    <t>DETAILED ESTIMATE - CIVIL</t>
  </si>
  <si>
    <t xml:space="preserve">Total amount </t>
  </si>
  <si>
    <t>15 mm cement plaster on rough side of single or half brick wall of mix : 1:4 (1 cement: 4 coarse sand) inside walls</t>
  </si>
  <si>
    <t>Electrical room</t>
  </si>
  <si>
    <t>PH toilet</t>
  </si>
  <si>
    <t>Qty of chemical</t>
  </si>
  <si>
    <t>Area as per above  item</t>
  </si>
  <si>
    <t>Porch</t>
  </si>
  <si>
    <t>duct</t>
  </si>
  <si>
    <t>FD</t>
  </si>
  <si>
    <t xml:space="preserve">Stair step  tread </t>
  </si>
  <si>
    <t>riser</t>
  </si>
  <si>
    <t>Providing and fixing Ist quality ceramic glazed wall tiles 300x450mm size conforming to IS : 15622 (thickness to be specified by the manufacturer ) of approved make in all colours, shades except burgundy, bottle green, black of any size as approved by Engineer-in-Charge, in skirting, risers of steps and dados over 12 mm thick bed of cement Mortar 1:3 (1 cement : 3 coarse sand) and jointing with grey cement slurry @ 3.3kg per sqm including pointing in white cement mixed with pigment of matching shade complete.(Lowest retail price not less than Rs. 400/m2) Make: NITKO, KAJARIA, ORIENT.</t>
  </si>
  <si>
    <t>Providing and fixing 18mm thick gang saw cut mirror polished premoulded and prepolished) machine cut for kitchen platforms, flooring, vanity counters, window sills , facias and similar locations of required size of approved shade, colour and texture laid over 20mm thick base cement mortar 1:4 (1 cement : 4 coarse sand) with joints treated with white cement, mixed with matching pigment, epoxy touch ups, including rubbing, curing, moulding and polishing to edges to give high gloss finish etc. complete at all levels. Granite of any colour and shade: Area of slab over 0.50 sqm.(Lowest retails price not less than Rs. 2000/m2)</t>
  </si>
  <si>
    <t>Providing and laying rectified antiskid Ceramic floor tiles 300x300 mm or more (thickness to be specified by the manufacturer) of 1st quality conforming to IS : 15622 of approved make in all colours, shades, except White, Ivory, Grey, Fume Red Brown, laid on 20 mm thick Cement Mortar 1:4 (1 Cement : 4 Coarse sand) including pointing the joints with white cement and matching pigments etc., complete (Lowest retail price not less than Rs. 500/m2)  Make: NITKO, KAJARIA, ORIENT.</t>
  </si>
  <si>
    <t>Providing and laying vitrified floor tiles in different sizes (thickness to be specified by the manufacturer) with water absorption's less than 0.08% and conforming to IS : 15622 of approved make in all colours and shades, laid on 20mm thick cement mortar 1:4 (1 cement : 4 coarse sand) including grouting the joints with white cement and matching pigments etc., complete.Size of Tile 600x600 mm: (Lowest retail price not less than Rs. 900/m2)  Make: NITKO, KAJARIA, ORIENT.</t>
  </si>
  <si>
    <t>11.46.2</t>
  </si>
  <si>
    <t>Providing and laying Vitrified tiles in different sizes (thickness to be specified by manufacturer) with water absorption less than 0.08 % and conforming to I.S. 15622, of approved make in all colours &amp; shade in skirting, riser of steps, over 12 mm thick bed of cement mortar 1:3 (1 cement: 3 coarse sand), including grouting the joint with white cement &amp; matching pigments etc. complete.Size of Tile 600x600 mm: (Lowest retail price not less than Rs. 900/m2)  Make: NITKO, KAJARIA, ORIENT.</t>
  </si>
  <si>
    <t>Ladies toilet</t>
  </si>
  <si>
    <t>WC</t>
  </si>
  <si>
    <t>Gents toilet</t>
  </si>
  <si>
    <t xml:space="preserve">Door portion </t>
  </si>
  <si>
    <t>Door portion</t>
  </si>
  <si>
    <t>Deduct dadoing area</t>
  </si>
  <si>
    <t xml:space="preserve">sunshade </t>
  </si>
  <si>
    <t xml:space="preserve"> MD</t>
  </si>
  <si>
    <t>Qty of Steel for pile</t>
  </si>
  <si>
    <t xml:space="preserve">Qty of steel for RCC items </t>
  </si>
  <si>
    <t>18.18.3</t>
  </si>
  <si>
    <t>90mm dia (6kg / sq.cm)</t>
  </si>
  <si>
    <t>4.1.3</t>
  </si>
  <si>
    <t xml:space="preserve">Boring, providing and installation bored cast-in-situ reinforced cement concrete piles of garde M-25 of specified diameter and length below pile cap, to carry a safe working load not less than specified, excluding the cost of steel reinforcement but including the cost of boring with bentonite solution and temporary casing of appropriate length for setting out and removal of same and the length of the pile to be embedded in the pile cap etc. by Crawler mounted, telescopic boom hydraulic pilling Rig all complete, including removal of excavated earth with all its lifts and leads (length of pile for payment shall be measured up to bottom of pile cap). Note: Truck Mounted rotary/TMR/Tube well boring machine shall not be used.700mm dia. Piles </t>
  </si>
  <si>
    <t>20.2A.1 &amp;2</t>
  </si>
  <si>
    <t>Car porch</t>
  </si>
  <si>
    <t xml:space="preserve">For Pile cap </t>
  </si>
  <si>
    <t xml:space="preserve">Columns at Eastern side building </t>
  </si>
  <si>
    <t>Earth work in excavation by mechanical means (Hydraulic excavator) / manual means over areas (exceeding 30cm in depth. 1.5m in width as well as 10 sqm on plan) including disposal of excavated earth, lead upto 50m and lift upto 1.5m, disposed earth to be levelled and neatly dressed.  All kinds of soil</t>
  </si>
  <si>
    <t>2.6.1</t>
  </si>
  <si>
    <t xml:space="preserve">Levelling site </t>
  </si>
  <si>
    <t xml:space="preserve">For foundation of Columns at Southern side of work shop </t>
  </si>
  <si>
    <t>CONSTRUCTION OF C.E.D MACHINE MANUFACTURING UNIT AT AKKULAM, THIRUVANANTHAPURAM</t>
  </si>
  <si>
    <t xml:space="preserve">Foundation of retaining wall -Eastern side </t>
  </si>
  <si>
    <t xml:space="preserve">For rubble masonry foundation to the sides of work shop- Northern side </t>
  </si>
  <si>
    <t>Do  Southern side</t>
  </si>
  <si>
    <t xml:space="preserve">Do Western side </t>
  </si>
  <si>
    <t>Machine centre and store sides</t>
  </si>
  <si>
    <t xml:space="preserve">Cross wall </t>
  </si>
  <si>
    <t xml:space="preserve">Ramp </t>
  </si>
  <si>
    <t xml:space="preserve">2.8.1  </t>
  </si>
  <si>
    <t>Earth work in excavation by mechanical means (Hydraulic excavator) / manual means in foundation trenches or drains (not exceeding 1.5 m in width or 10 sqm on plan) including dressing of sides and ramming of bottoms, lift upto 1.5 m, including getting out the excavated soil and disposal of surplus excavated soil as directed, within a lead of 50 m. All kinds of soil.</t>
  </si>
  <si>
    <t>2.8.1</t>
  </si>
  <si>
    <t xml:space="preserve">Work shop </t>
  </si>
  <si>
    <t xml:space="preserve">Utility room </t>
  </si>
  <si>
    <t>Cafeteria</t>
  </si>
  <si>
    <t>Passage</t>
  </si>
  <si>
    <t xml:space="preserve">Stair room </t>
  </si>
  <si>
    <t>Toilets- left</t>
  </si>
  <si>
    <t>Front portion of toilet</t>
  </si>
  <si>
    <t xml:space="preserve">Car porch </t>
  </si>
  <si>
    <t xml:space="preserve">Entrance portion </t>
  </si>
  <si>
    <t xml:space="preserve">Porch </t>
  </si>
  <si>
    <t>Providing and laying in position cement concrete of specified grade excluding the cost of centering and shuttering - All work up to plinth level : 1:4:8 (1 Cement : 4 coarse sand : 8 graded stone aggregate 40 mm nominal size).</t>
  </si>
  <si>
    <t>4.1.8</t>
  </si>
  <si>
    <t>Providing and laying in position cement concrete of specified grade excluding the cost of centering and shuttering - All work up to plinth level :  1:2:4 (1 cement : 2 coarse sand : 4 graded stone aggregate 20 mm nominal size)</t>
  </si>
  <si>
    <t xml:space="preserve">Retaining wall up to  plinth level </t>
  </si>
  <si>
    <t xml:space="preserve">Y-direction </t>
  </si>
  <si>
    <t xml:space="preserve">X-direction left portion </t>
  </si>
  <si>
    <t xml:space="preserve">do right portion </t>
  </si>
  <si>
    <t xml:space="preserve">left of stair </t>
  </si>
  <si>
    <t xml:space="preserve">Extra beams </t>
  </si>
  <si>
    <t xml:space="preserve">Front of utility </t>
  </si>
  <si>
    <t>Front of cafeteria</t>
  </si>
  <si>
    <t>Toilets</t>
  </si>
  <si>
    <t>Middle of toilets</t>
  </si>
  <si>
    <t xml:space="preserve">Retaining wall </t>
  </si>
  <si>
    <t>column</t>
  </si>
  <si>
    <t xml:space="preserve">Deduct PCC of foundation </t>
  </si>
  <si>
    <t xml:space="preserve">PCC under rubble wall </t>
  </si>
  <si>
    <t xml:space="preserve">Qty of RCC upt to plinth </t>
  </si>
  <si>
    <t xml:space="preserve">Under plinth beam </t>
  </si>
  <si>
    <t xml:space="preserve">Qty of rubble foundation </t>
  </si>
  <si>
    <t>Qty of earth work as per item above except site levelling</t>
  </si>
  <si>
    <t>Half brick wall and lintel</t>
  </si>
  <si>
    <t xml:space="preserve">X-direction </t>
  </si>
  <si>
    <t xml:space="preserve">Left portion </t>
  </si>
  <si>
    <t xml:space="preserve">All round </t>
  </si>
  <si>
    <t xml:space="preserve">Inner beams </t>
  </si>
  <si>
    <t xml:space="preserve">Horizontal </t>
  </si>
  <si>
    <t>do cabin</t>
  </si>
  <si>
    <t xml:space="preserve">Y-direction  </t>
  </si>
  <si>
    <t xml:space="preserve">duct beam </t>
  </si>
  <si>
    <t xml:space="preserve">Rear side </t>
  </si>
  <si>
    <t xml:space="preserve">basement floor roof slabs </t>
  </si>
  <si>
    <t>basement floor Roof beams</t>
  </si>
  <si>
    <t xml:space="preserve">Right portion </t>
  </si>
  <si>
    <t xml:space="preserve">Stair slab </t>
  </si>
  <si>
    <t>Steps</t>
  </si>
  <si>
    <t xml:space="preserve">Landing slab </t>
  </si>
  <si>
    <t>Stair landing beams</t>
  </si>
  <si>
    <t xml:space="preserve">First floor </t>
  </si>
  <si>
    <t>Cabin</t>
  </si>
  <si>
    <t>Ground  floor Roof beams</t>
  </si>
  <si>
    <t xml:space="preserve">Ground   floor roof slabs </t>
  </si>
  <si>
    <t>Do carshed</t>
  </si>
  <si>
    <t xml:space="preserve">deduct stair rom </t>
  </si>
  <si>
    <t xml:space="preserve">Car porch slab </t>
  </si>
  <si>
    <t xml:space="preserve">Right side </t>
  </si>
  <si>
    <t>Basement floor</t>
  </si>
  <si>
    <t>Front of library</t>
  </si>
  <si>
    <t>First   floor Roof beams</t>
  </si>
  <si>
    <t xml:space="preserve">First   floor roof slabs </t>
  </si>
  <si>
    <t xml:space="preserve">Stair room Lintels all round </t>
  </si>
  <si>
    <t xml:space="preserve">Beam all round </t>
  </si>
  <si>
    <t xml:space="preserve">slab </t>
  </si>
  <si>
    <t>ends</t>
  </si>
  <si>
    <t xml:space="preserve">Retaining wall basement floor </t>
  </si>
  <si>
    <t xml:space="preserve">Ends </t>
  </si>
  <si>
    <t xml:space="preserve">Basement floor </t>
  </si>
  <si>
    <t>Column</t>
  </si>
  <si>
    <t>First floor</t>
  </si>
  <si>
    <t>Terrace floor</t>
  </si>
  <si>
    <t>Edge</t>
  </si>
  <si>
    <t xml:space="preserve"> edge of stair room opening</t>
  </si>
  <si>
    <t>Counter slab to toilet</t>
  </si>
  <si>
    <t xml:space="preserve">700 mm piles </t>
  </si>
  <si>
    <t xml:space="preserve">Total qty of reinforcement </t>
  </si>
  <si>
    <t>Random rubble masonry with hard stone in foundation and plinth including levelling up with cement concrete 1:6:12 (1 cement : 6 coarse sand : 12 graded stone aggregate 20mm nominal size) upto plinth level with :Cement mortar 1:6 (1 cement : 6 coarse sand).</t>
  </si>
  <si>
    <t>7.1.1</t>
  </si>
  <si>
    <t xml:space="preserve">Foundation </t>
  </si>
  <si>
    <t xml:space="preserve">Basement </t>
  </si>
  <si>
    <t xml:space="preserve">Retaining wall at Southern side </t>
  </si>
  <si>
    <t>Piles under column (Southern side )</t>
  </si>
  <si>
    <t xml:space="preserve">For foundation of Columns at Northern side of work shop </t>
  </si>
  <si>
    <t xml:space="preserve">For foundation of Columns at Northerns side of work shop </t>
  </si>
  <si>
    <t xml:space="preserve">Grade slab </t>
  </si>
  <si>
    <t xml:space="preserve">Grade slab  Eastern side building </t>
  </si>
  <si>
    <t>Door Do</t>
  </si>
  <si>
    <t>RS-1</t>
  </si>
  <si>
    <t xml:space="preserve">Opening </t>
  </si>
  <si>
    <t>Front of cabin</t>
  </si>
  <si>
    <t>Door SD</t>
  </si>
  <si>
    <t>TD</t>
  </si>
  <si>
    <t>TD2</t>
  </si>
  <si>
    <t>Door D0</t>
  </si>
  <si>
    <t>deduction Door D3</t>
  </si>
  <si>
    <t>D6</t>
  </si>
  <si>
    <t xml:space="preserve"> </t>
  </si>
  <si>
    <t xml:space="preserve">Basement  floor </t>
  </si>
  <si>
    <t>Counter slab</t>
  </si>
  <si>
    <t xml:space="preserve"> stair room</t>
  </si>
  <si>
    <t>Providing and fixing up to floor five level precast cement concrete solid block including hoisting and setting in position with cement mortar 1:3 (1 cement : 3 coarse sand), cost of required centering, shuttering complete :1:3:6 (1 cement : 3 coarse sand : 6 graded stone aggregate 20mm nominal size).</t>
  </si>
  <si>
    <t>4.7.2</t>
  </si>
  <si>
    <t xml:space="preserve">Long sides </t>
  </si>
  <si>
    <t>short side</t>
  </si>
  <si>
    <t>D0</t>
  </si>
  <si>
    <t>Providing and fixing factory made UPVC door frame made of UPVC extruded sections having an overall dimension as below (tolerance ±1mm), with wall thickness 2.0 mm (± 0.2mm), corners of the door frame to be Jointed with galvanized brackets and stainless steel screws, joints mitred and Plastic welded. The hinge side vertical of the frames reinforced by galvanized M.S. tube of size 19 X 19mm and 1mm (± 0.1 mm) wall thickness and 3 nos. stainless steel hinges fixed to the frame complete as per manufacturers specification and direction of Engineer-in-charge: Extruded section profile size 48x40 mm.</t>
  </si>
  <si>
    <t>9.117.1</t>
  </si>
  <si>
    <t>30 mm thick factory made Polyvinyl Chloride (PVC) door shutter made of styles and rails of a UPVC hollow section of size 60x30 mm and wall thickness 2 mm (± 0.2 mm), with inbuilt decorative moulding edging on one side. The styles and rails mitred and joint at the corners by means of M.S. galvanised/plastic brackets of size 75x220 mm having wall thickness 1.0 mm and stainless steel screws. The styles of the shutter reinforced by inserting galvanised M.S. tube of size 25x20 mm and 1 mm (± 0.1 mm) wall thickness.</t>
  </si>
  <si>
    <t>The lock rail made up of 'H' section, a UPVC hollow section of size 100x30 mm and 2 mm (± 0.2 mm) wall thickness fixed to the shutter styles by means of plastic/ galvanised M.S. 'U' cleats. The shutter frame filled with a UPVC multi-chambered single panel of size not less than 620 mm, having over all thickness of 20 mm and 1 mm (± 0.1 mm) wall thickness . The panels filled vertically and tie bar at two places by inserting horizontally 6 mm galvanised M.S. rod and fastened with nuts and washers, complete as per manufacturer's specification and direction of Engineer-in-charge.</t>
  </si>
  <si>
    <t>9.118.2</t>
  </si>
  <si>
    <t>Duct door DD</t>
  </si>
  <si>
    <t>Fire door FD</t>
  </si>
  <si>
    <t xml:space="preserve">do Work shop </t>
  </si>
  <si>
    <t xml:space="preserve">Basement floor Hand rails 50mm dia </t>
  </si>
  <si>
    <t>Ground and first floor hand rails</t>
  </si>
  <si>
    <t xml:space="preserve">Providing and fixing Ist quality ceramic glazed wall tiles 300x450mm size conforming to IS : 15622 (thickness to be specified by the manufacturer ) of approved make in all colours, shades except burgundy, bottle green, black of any size as approved by Engineer-in-Charge, in skirting, risers of steps and dados over 12 mm thick bed of cement Mortar 1:3 (1 cement : 3 coarse sand) and jointing with grey cement slurry @ 3.3kg per sqm including pointing in white cement mixed with pigment of matching shade complete.(Lowest retail price not less than Rs. 400/m2) </t>
  </si>
  <si>
    <t>Closets</t>
  </si>
  <si>
    <t xml:space="preserve">Partitian </t>
  </si>
  <si>
    <t>Toilet</t>
  </si>
  <si>
    <t xml:space="preserve">do  </t>
  </si>
  <si>
    <t xml:space="preserve">Providing and laying vitrified floor tiles in different sizes (thickness to be specified by the manufacturer) with water absorption's less than 0.08% and conforming to IS : 15622 of approved make in all colours and shades, laid on 20mm thick cement mortar 1:4 (1 cement : 4 coarse sand) including grouting the joints with white cement and matching pigments etc., complete.Size of Tile 600x600 mm: (Lowest retail price not less than Rs. 900/m2)  </t>
  </si>
  <si>
    <t xml:space="preserve">Electrical room </t>
  </si>
  <si>
    <t xml:space="preserve">Passage </t>
  </si>
  <si>
    <t xml:space="preserve">Left hall </t>
  </si>
  <si>
    <t>Toilet near cabin</t>
  </si>
  <si>
    <t>Near cabin</t>
  </si>
  <si>
    <t xml:space="preserve">Reception </t>
  </si>
  <si>
    <t>Waiting area</t>
  </si>
  <si>
    <t xml:space="preserve">Fab lab </t>
  </si>
  <si>
    <t>Library and display room</t>
  </si>
  <si>
    <t>Testing area</t>
  </si>
  <si>
    <t>Front side step tread</t>
  </si>
  <si>
    <t>Riser</t>
  </si>
  <si>
    <t>Platform</t>
  </si>
  <si>
    <t xml:space="preserve">First  floor </t>
  </si>
  <si>
    <t>Supplying and fixing rolling shutters of approved make, made of required size M.S. laths, interlocked together through their entire length and jointed together at the end by end locks, mounted on specially designed pipe shaft with brackets, side guides and arrangements for inside and outside locking with push and pull operation complete, including the cost of providing and fixing necessary 27.5 cm long wire springs manufactured from high tensile steel wire of adequate strength conforming to IS: 4454 – part 1 and M.S. top cover of required thickness for rolling shutters.80x1.25mm M.S. laths with 1.25 mm thick top cover.</t>
  </si>
  <si>
    <t>10.6.1</t>
  </si>
  <si>
    <t>RS</t>
  </si>
  <si>
    <t>RS1</t>
  </si>
  <si>
    <t>Providing and fixing ball bearing for rolling shutters.</t>
  </si>
  <si>
    <t>Extra for providing mechanical device chain and crank operation for operating rolling shutters.  Exceeding 10.00 sqm and upto 16.80 sqm in the area</t>
  </si>
  <si>
    <t>10.8.1</t>
  </si>
  <si>
    <t xml:space="preserve">walls all around including parapet </t>
  </si>
  <si>
    <t xml:space="preserve">Parapet </t>
  </si>
  <si>
    <t xml:space="preserve">Parapet inside </t>
  </si>
  <si>
    <t xml:space="preserve">Terrace floor outside </t>
  </si>
  <si>
    <t>Wor shop Long sides</t>
  </si>
  <si>
    <t xml:space="preserve">Short side </t>
  </si>
  <si>
    <t xml:space="preserve">Extra for plastering exterior walls of height  10m to 13m </t>
  </si>
  <si>
    <t xml:space="preserve">Extra for plastering exterior walls of height  13m to 16m </t>
  </si>
  <si>
    <t>13.22 +13.22</t>
  </si>
  <si>
    <t>Utility room</t>
  </si>
  <si>
    <t xml:space="preserve">stair room </t>
  </si>
  <si>
    <t>Front porton of toilet</t>
  </si>
  <si>
    <t xml:space="preserve">Gents toilet </t>
  </si>
  <si>
    <t xml:space="preserve">Partition </t>
  </si>
  <si>
    <t>Work shop long wall</t>
  </si>
  <si>
    <t xml:space="preserve">short wall </t>
  </si>
  <si>
    <t>Machine centre</t>
  </si>
  <si>
    <t xml:space="preserve">Machine centre &amp; store </t>
  </si>
  <si>
    <t>Cross</t>
  </si>
  <si>
    <t xml:space="preserve">Conference room and work station </t>
  </si>
  <si>
    <t>Fab Lab</t>
  </si>
  <si>
    <t xml:space="preserve">Library &amp; display room </t>
  </si>
  <si>
    <t xml:space="preserve">Parapet of car porch </t>
  </si>
  <si>
    <t>Parapet of parapet over car porch</t>
  </si>
  <si>
    <t xml:space="preserve">duct inside </t>
  </si>
  <si>
    <t>W</t>
  </si>
  <si>
    <t xml:space="preserve">Extra for solumn sides </t>
  </si>
  <si>
    <t xml:space="preserve">under side of stair slab </t>
  </si>
  <si>
    <t xml:space="preserve">Under side of landing slab </t>
  </si>
  <si>
    <t>Portico</t>
  </si>
  <si>
    <t>beams</t>
  </si>
  <si>
    <t xml:space="preserve">Sides of beams </t>
  </si>
  <si>
    <t>Top of slab</t>
  </si>
  <si>
    <t xml:space="preserve">Top of sunshade </t>
  </si>
  <si>
    <t>Top of portico</t>
  </si>
  <si>
    <t>Deduct</t>
  </si>
  <si>
    <t xml:space="preserve">Outside </t>
  </si>
  <si>
    <t>LMR</t>
  </si>
  <si>
    <r>
      <t xml:space="preserve">Providing, Fixing, Testing &amp; Commissioning of </t>
    </r>
    <r>
      <rPr>
        <b/>
        <sz val="12"/>
        <color indexed="8"/>
        <rFont val="Arial Narrow"/>
        <family val="2"/>
      </rPr>
      <t>full way  brass valve</t>
    </r>
    <r>
      <rPr>
        <sz val="12"/>
        <color indexed="8"/>
        <rFont val="Arial Narrow"/>
        <family val="2"/>
      </rPr>
      <t xml:space="preserve"> of brass body with threaded / flanged joints complete with nuts, bolts, gaskets, washers  etc.</t>
    </r>
  </si>
  <si>
    <t>(a)</t>
  </si>
  <si>
    <t xml:space="preserve">15mm dia </t>
  </si>
  <si>
    <t>(b)</t>
  </si>
  <si>
    <t>f)</t>
  </si>
  <si>
    <t>Supplying and fixing Wash Basin with one pair mounting brackets, EWC &amp; Cistern complete with fittings &amp; seat cover, hinged rail, grab rails and one no of faucet for WB with Rack Bolt, Flexible Tube for pillar Tap &amp; Waste Coupling Designed for people with special needs (Handicapped/ Physically disabled People) P trap, Angle valve, including fittings and brackets, cutting and making good the walls wherever required, including cost &amp; conveyance of all materials, labour charges, sundries etc complete as directed by the Engineer in charge.(Materials should be selected by Engineer in charge).(Make Hindware No. 70002-</t>
  </si>
  <si>
    <t>each</t>
  </si>
  <si>
    <t>110mm dia inlet 110mm dia outlet</t>
  </si>
  <si>
    <r>
      <t xml:space="preserve">Providing and fixing </t>
    </r>
    <r>
      <rPr>
        <b/>
        <sz val="12"/>
        <rFont val="Arial Narrow"/>
        <family val="2"/>
      </rPr>
      <t>PVC floor trap</t>
    </r>
    <r>
      <rPr>
        <sz val="12"/>
        <rFont val="Arial Narrow"/>
        <family val="2"/>
      </rPr>
      <t xml:space="preserve"> self cleansing design with or without vent arm complete including cutting and making good the walls and floors. </t>
    </r>
  </si>
  <si>
    <t xml:space="preserve">Conveying and disposing off excavated excess earth from the side as directed by the Engineer in charge </t>
  </si>
  <si>
    <t xml:space="preserve">For fixed glass </t>
  </si>
  <si>
    <t>With float glass panes of 5.50 mm thickness</t>
  </si>
  <si>
    <t>21.3.3</t>
  </si>
  <si>
    <t>With float glass panes of 8 mm thickness</t>
  </si>
  <si>
    <t xml:space="preserve">Providing and fixing glazing in aluminium door, window, ventilator shutters and partitions etc. with EPDM rubber / neoprene gasket etc. complete as per the architectural drawings and the directions of engineer-in-charge . (Cost of aluminium snap beading shall be paid in basic item): </t>
  </si>
  <si>
    <t xml:space="preserve">Sides of conference hall </t>
  </si>
  <si>
    <t>deduction door TD2</t>
  </si>
  <si>
    <t>Providing and fixing 12 mm thick frameless toughened glass door door  shutter of approved brand and manufacture, including providing and fixing top &amp; bottom pivot &amp; spring type fixing arrangement and making necessary holes etc. for fixing required door fittings, all complete as per direction of Engineer-in-charge (Door handle, lock and stopper etc.to be paid separately).</t>
  </si>
  <si>
    <t>Providing and fixing tiled false ceiling of approved materials of size 595x595 mm in true horizontal level suspended on inter locking metal grid of hot dipped galvanized steel sections ( galvanized @ 120 gsm/sqm, both side inclusive) consisting of main "T" runner with suitably spaced joints to get required length and of size 24x38mm made from 0.30mm thick (minimum) sheet, spaced at 1200mm center to center and cross "T" of size 24x25mm made of 0.30mm thick (minimum) sheet, 1200mm long spaced between main "T" at 600mm center to center to form a grid of 1200x600 mm and secondary cross "T" of length 600mm and size 24x25mm made of 0.30 mm thick (minimum) sheet to be interlocked at middle of the 1200x600mm panel to form grids of 600x600mm</t>
  </si>
  <si>
    <t>and wall angle of size 24x24x0.3 mm and laying false ceiling tiles of approved texture in the grid including, wherever, required, cutting/making, opening for services like diffusers, grills, light fittings, fixtures, smoke detectors etc. Main "T" runners to be suspended from ceiling using GI slotted cleats of size 27 x 37 x 25 x1.6 x mm fixed to ceiling with 12.5 mm dia and 50 mm long dash fasteners, 4mm GI adjustable rods with galvanised butterfly level clips of size 85 x 30 x 0.8 mm spaced at 1200mm center to center along main T, bottom exposed width of 24 mm of all T-sections shall be pre-painted with polyester paint, all complete at all heights as per specifications drawings and as directed by Engineer-in-charge.</t>
  </si>
  <si>
    <t>Conference hall and workstation</t>
  </si>
  <si>
    <t>Providing and supplying aluminium extruded tubular and other aluminium sections as per the architectural drawings and approved shop drawings , the aluminium quality as per grade 6063 T5 or T6 as per BS 1474,including super durable powder coating of 60-80 microns conforming to AAMA 2604 of required colour and shade as approved by the Engineer-in-Charge. ( The item includes cost of material such as cleats, sleeves, screws etc. necessary for fabrication of extruded aluminium frame work. Nothing extra shall be paid on this account).</t>
  </si>
  <si>
    <t>Weight of alumminium section @ 6.5kg/m2</t>
  </si>
  <si>
    <t>Designing, fabricating, testing, protection, installing and fixing in position semi (grid) unitized system of structural glazing (with open joints) for linear as well as curvilinear portions of the building for all heights and all levels, including:</t>
  </si>
  <si>
    <t>a) Structural analysis &amp; design and preparation of shop drawings for the specified design loads conforming to IS 875 part III (the system must passed the proof test at 1.5 times design wind pressure without any failure), including functional design of the aluminum sections for fixing glazing panels of various thicknesses, aluminium cleats, sleeves and splice plates etc. gaskets, screws, toggles, nuts, bolts, clamps etc., structural and weather silicone sealants, flashings, fire stop (barrier)-cum-smoke seals, microwave cured EPDM gaskets for water tightness, pressure equalisation &amp; drainage and protection against fire hazard including</t>
  </si>
  <si>
    <t>b) Fabricating and supplying serrated M.S. hot dip galvanised/Aluminium alloy of 6005 T5 brackets of required sizes, sections and profiles etc. to accommodate 3 Dimentional movement for achieving perfect verticality and fixing structural glazing system rigidly to the RCC/ masonry/structural steel framework of building structure using stainless steel anchor fasteners/ bolts, nylon seperator to prevent bimetallic contacts with nuts and washers etc. of stainless steel grade 316, of the required capacity and in required numbers.</t>
  </si>
  <si>
    <t>c) Providing and filling, two part pump filled, structural silicone sealant  and one part weather silicone sealant compatible with the structural silicone sealant of required bite size in a clean and controlled factory / work shop environment , including double sided spacer tape, setting blocks and backer rod, all of approved grade, brand and manufacture, as per the approved sealant design, within and all around the perimeter for holding glass.</t>
  </si>
  <si>
    <t>d) Providing and fixing in position flashings of solid aluminium sheet 1 mm thick and of sizes, shapes and profiles, as required as per the site conditions, to seal the gap between the building structure and all its interfaces with curtain glazing to make it watertight.</t>
  </si>
  <si>
    <t>e) Making provision for drainage of moisture/ water that enters the curtain glazing system to make it watertight, by incorporating principles of pressure  equalization, providing suitable gutter profiles at bottom (if required), making necessary holes of required sizes and of required numbers etc. complete. This item includes cost of all inputs of designing, labour for fabricating and installation of aluminium grid, installation of glazed units, T&amp;P, scaffolding and other incidental charges including wastages etc., enabling temporary structures and services, cranes or cradles etc. as described above and as specified.</t>
  </si>
  <si>
    <t>The item includes the cost of getting all the structural and functional design including shop drawings checked by a structural designer, dully approved by Engineer-in-charge. The item also includes the cost of all mock ups at site, cost of all samples of the individual components for testing in an approved laboratory, field tests on the assembled working structural glazing as specified, cleaning and protection till the handing over of the building for occupation. In the end, the Contractor shall provide a water tight structural glazing having all the performance characteristics etc. all complete as required, as per the Architectural drawings, as per item description, as specified as per the approved shop drawings and as directed by the Engineerin-, Charge.</t>
  </si>
  <si>
    <t>Note:- 1. The cost of providing extruded aluminium frames, shadow boxes, extruded aluminium section capping for fixing in the grooves of the curtain glazing and vermin proof stainless steel wire mesh shall be paid for separately under relevant items under this subhead However, for the purpose of payment, only the actual area of structural glazing (including width of grooves ) on the external face shall be measured in sqm. up to two decimal places.</t>
  </si>
  <si>
    <t>Note:-2. The following performance test are to be conducted on structural glazing system if area of structural glazing exceeds 2500 Sqm from the certified laboratories accreditated by NABL(National Accreditation Board for Testing and Calibration Laboratories), Department of Science &amp; Technologies, India. Cost of testing is payable separately. The NIT approving authority will decide the necessity of testing on the basis of cost of the work, cost of the test and importance of the work. Performance Testing of Structural glazing system Tests to be conducted in the NBL Certified laboratories</t>
  </si>
  <si>
    <t>1. Performance Laboratory Test for Air Leakage Test (-50pa to – 300pa) &amp; (+50pa to +300pa) as per ASTM E-283-04 testing method for a range of testing limit 1 to 200 mVhr”</t>
  </si>
  <si>
    <t>2. Static Water Penetration Test. (50pa to 1500pa) as per ASTME- 331-09 testing method for a range up to 2000 ml.”</t>
  </si>
  <si>
    <t>3. Dynamic Water Penetration (50pa to 1500pa) as per AAMA 501.01- 05 testing method for a range upto 2000 ml”</t>
  </si>
  <si>
    <t>4. Structural Performance Deflection and deformation by static air pressure test (1.5 times desing wind pressure without any failure) as per ASTME-330-10 testing method for a range upto 50 mm”</t>
  </si>
  <si>
    <t>5. Seismic Movement Test (upto 30 mm) as per AAMA 501.4-09 testing method for Qualitative test” Tests to be conducted on site</t>
  </si>
  <si>
    <t>6. Onsite Test for Water Leakage for a pressure range 50 kpa to 240 kpa (35psi) upto 2000ml”</t>
  </si>
  <si>
    <t xml:space="preserve">Area same as above </t>
  </si>
  <si>
    <t xml:space="preserve">Providing, assembling and supplying vision glass panels (IGUs) comprising of hermetically-sealed 6-12- 6 mm insulated glass (double glazed) vision panel units of size and shape as required and specified, comprising of an outer heat strengthened float glass 6mm thick, of approved colour and shade with reflective soft coating on surface # 2 of approved colour and shade, an inner Heat strengthned clear float glass 6mm thick, spacer tube 12mm wide, dessicants, including primary seal and secondary seal (structural silicone sealant) etc. all complete for the required performances, as per the Architecturaldrawings, as per the approved shop drawings, as specified and asdirected by the Engineer-in-Charge. </t>
  </si>
  <si>
    <t>The IGUs shall be assembled inthe factory/ workshop of the glass processor. (Payment for fixing ofIGU Panels in the curtain glazing is included in cost of item No.26.2)For payment, only the actual area of glass on face # 1 of the glasspanels (excluding the areas of the grooves and weather siliconesealant) provided and fixed in position, shall be measured in sqm.</t>
  </si>
  <si>
    <t>(i) Coloured tinted float glass 6mm thick substrate with reflective soft coating on face # 2, + 12mm Airgap + 6mm Heat Strengthened clear Glass of approved make having properties as visible Light transmittance (VLT) of 25 to 35 %, Light reflection internal 10 to 15%, light reflection external 10 to 20 %, shading coefficient (0.25- 0.28) and U value of 3.0 to 3.3 W/m2 degree K etc. The properties of performance glass shall be decided by technical sanctioning authority as per the site requirement.</t>
  </si>
  <si>
    <t>Extra for openable side / top hung vision glass panels (IGUs) including providing and supplying at site all accessories and hardwares for the openable panels as specified and of the approved make such as heavy duty stainless steel friction hinges, min 4 -point cremone locking sets with stainless steel plates, handles, buffers etc. including necessary stainless steel screws/ fasteners, nuts, bolts, washers etc. all complete as per the Architectural drawings, as per the approved shop drawings, as specified and as directed by the Engineerin- Charge.</t>
  </si>
  <si>
    <t xml:space="preserve">1/10 area of above item </t>
  </si>
  <si>
    <t xml:space="preserve">Front side centre portion </t>
  </si>
  <si>
    <t xml:space="preserve">Front Left and right </t>
  </si>
  <si>
    <t>Description</t>
  </si>
  <si>
    <t>M.R</t>
  </si>
  <si>
    <t>Nos.</t>
  </si>
  <si>
    <r>
      <t xml:space="preserve">Providing and fixing wash basin ( half pedestal single unit)) with CI / MS brackets, 15mm CP brass </t>
    </r>
    <r>
      <rPr>
        <b/>
        <sz val="12"/>
        <rFont val="Arial Narrow"/>
        <family val="2"/>
      </rPr>
      <t>Pillar taps</t>
    </r>
    <r>
      <rPr>
        <sz val="12"/>
        <rFont val="Arial Narrow"/>
        <family val="2"/>
      </rPr>
      <t>, 32mm CP brass waste of standard pattern, including painting of fittings and brackets, cutting and making good the walls wherever required.: White Vitreous China Wash basin size 630 x 450mm with a single 15mm C.P brass piller tap. Make:Hindware,Cera,Jaquar etc..,  (Lowest retail price of basin not less than Rs. 4500/each and Pillar tap not less than Rs. 2000/each. Materials to be selected by the Engineer in charge)</t>
    </r>
  </si>
  <si>
    <t>17.28.1.1</t>
  </si>
  <si>
    <r>
      <t>Providing and fixing</t>
    </r>
    <r>
      <rPr>
        <b/>
        <sz val="12"/>
        <rFont val="Arial Narrow"/>
        <family val="2"/>
      </rPr>
      <t xml:space="preserve"> PVC Waste pipe</t>
    </r>
    <r>
      <rPr>
        <sz val="12"/>
        <rFont val="Arial Narrow"/>
        <family val="2"/>
      </rPr>
      <t xml:space="preserve"> for sink or wash basin including PVC waste fittings complete.:Semi rigid pipe 32mm dia</t>
    </r>
  </si>
  <si>
    <t>Providing and fixing SS soap Dish Holder having length of 138mm, breadth 102mm, height of 75mm with concealed fitting arrangements. Weighing not less than 106 gms.</t>
  </si>
  <si>
    <r>
      <t>Providing and fixing 600 x 450mm</t>
    </r>
    <r>
      <rPr>
        <b/>
        <sz val="12"/>
        <rFont val="Arial Narrow"/>
        <family val="2"/>
      </rPr>
      <t xml:space="preserve"> bevelled edge mirror </t>
    </r>
    <r>
      <rPr>
        <sz val="12"/>
        <rFont val="Arial Narrow"/>
        <family val="2"/>
      </rPr>
      <t xml:space="preserve">of superior glass (of approved quality) complete with 6mm thick hard board ground fixed to wooden cleats with C.P. brass screws and washers complete. </t>
    </r>
  </si>
  <si>
    <t>Providing and fixing SS towel rail complete with brackets fixed to wooden cleats with CP brass screws with concealed fitting arrangement of approved quality and colour. 600mm long towel rail with total length of 645mm, width 78mm and effective height of 88mm, weighing not less than 190gms.</t>
  </si>
  <si>
    <t>20mm nominal outer dia.Pipes</t>
  </si>
  <si>
    <t>25mm nominal outer dia.Pipes</t>
  </si>
  <si>
    <t>20mm dia. PVC pipe (12kg/cm2)</t>
  </si>
  <si>
    <t>25mm dia. PVC pipe (12kg/cm2)</t>
  </si>
  <si>
    <t>32mm dia. PVC pipe (10kg/cm2)</t>
  </si>
  <si>
    <t>50mm dia. PVC pipe (8kg/cm2)</t>
  </si>
  <si>
    <t>32mm dia. PVC pipe (10kf/cm2)</t>
  </si>
  <si>
    <t>20mm dia  nominal bore</t>
  </si>
  <si>
    <t>25 mm dia  nominal bore</t>
  </si>
  <si>
    <t>32 mm dia   nominal bore</t>
  </si>
  <si>
    <r>
      <rPr>
        <b/>
        <sz val="12"/>
        <rFont val="Arial Narrow"/>
        <family val="2"/>
      </rPr>
      <t>Cutting holes</t>
    </r>
    <r>
      <rPr>
        <sz val="12"/>
        <rFont val="Arial Narrow"/>
        <family val="2"/>
      </rPr>
      <t xml:space="preserve"> upto 15 x 15 cm in R.C.C. floors and roofs for passing drain pipe etc. and repairing the hole after insertion of drain pipe etc. with cement concrete 1:2:4 (1 cement : 2 coarse sand : 4 graded stone aggregate 20mm nominal size) including finishing complete.</t>
    </r>
  </si>
  <si>
    <t>mtr.</t>
  </si>
  <si>
    <t>110 mm Coupler</t>
  </si>
  <si>
    <t>110x110x110 mm Single tee with door</t>
  </si>
  <si>
    <t>110 mm bend</t>
  </si>
  <si>
    <t xml:space="preserve">Providing and fixing to the Inlet mouth of rain water pipe S.S grating 110mm diameter and weighing not less than 440 grams. </t>
  </si>
  <si>
    <t xml:space="preserve">Providing and fixing PVC pipes for external works including all specials and fittings, solvent cementearth work excavation for trenches, refilling and after laying pipes ect complete </t>
  </si>
  <si>
    <t xml:space="preserve">20mm  dia PVC pipes, 12kg/cm2 for water supply connection from the existing line </t>
  </si>
  <si>
    <t xml:space="preserve">25mm  dia PVC pipes, 12kg/cm2 for water supply connection from the existing line </t>
  </si>
  <si>
    <r>
      <t xml:space="preserve">Providing and fixing </t>
    </r>
    <r>
      <rPr>
        <b/>
        <sz val="12"/>
        <rFont val="Arial Narrow"/>
        <family val="2"/>
      </rPr>
      <t>CP grating</t>
    </r>
    <r>
      <rPr>
        <sz val="12"/>
        <rFont val="Arial Narrow"/>
        <family val="2"/>
      </rPr>
      <t xml:space="preserve"> of 6mm thick with rim including setting in floor with white cement mortar and making good the floor (Chilli make)</t>
    </r>
  </si>
  <si>
    <t>125mm dia</t>
  </si>
  <si>
    <t>Constructing brick masonry manhole in cement mortar 1:4 ( 1 cement : 4 coarse sand ) with R.C.C. top slab with 1:2:4 mix (1 cement : 2  coarse sand : 4 graded stone aggregate 20 mm nominal size), foundation concrete 1:4:8 mix (1 cement : 4 coarse sand : 8 graded stone aggregate 40mm nominal size), inside plastering 12mm thick with cement mortar 1:3 (1 cement : 3 coarse sand) finished with floating coat of neat cement and making channels in cement concrete 1:2:4 (1 cement : 2 coarse sand : 4 graded stone aggregate 20mm nominal size) finished with a floating coat of neat cement complete as per standard design :</t>
  </si>
  <si>
    <t>19.7.2.1</t>
  </si>
  <si>
    <t>Size 90x80 cm: With common burnt clay F.P.S. (non modular) bricks of class designation 7.5</t>
  </si>
  <si>
    <t>Size 120x90 cm: with common burnt clay F.P.S. (non modular) bricks of class designation 7.5</t>
  </si>
  <si>
    <t>Providing and placing on terrace (at all floor levels) polyethylene water storage tank ISI : 12701 marked with cover and suitable locking arrangement and making necessary holes for inlet, outlet and overflow pipes but without fittings and the base support for tank</t>
  </si>
  <si>
    <t>Ltrs</t>
  </si>
  <si>
    <t>TOTAL COST</t>
  </si>
  <si>
    <t>Rs.</t>
  </si>
  <si>
    <r>
      <t xml:space="preserve">Providing and fixing white vitreous china </t>
    </r>
    <r>
      <rPr>
        <b/>
        <sz val="12"/>
        <rFont val="Arial Narrow"/>
        <family val="2"/>
      </rPr>
      <t>Floor  Mounted type water closet</t>
    </r>
    <r>
      <rPr>
        <sz val="12"/>
        <rFont val="Arial Narrow"/>
        <family val="2"/>
      </rPr>
      <t xml:space="preserve"> (European type W.C.pan) with seat and lid, 3/6 litre low level white vitrous Dual Flushing cistern and C.P flush bend with fitting and C.I brackets, 40mm flush bend, overflow arrangement with specials of standard make and mosquito proof coupling of approved municipal design complete including painting of fittings and brackets, cutting and making good the walls and floors wherever required. , WC pan with ISI marked white solid plastic seat and lid (Lowest retail price not less than 10,000/each. Materials to be selected by the Engineer in charge)</t>
    </r>
  </si>
  <si>
    <r>
      <t xml:space="preserve">Providing and fixing wash basin (counter type) with CI / MS brackets, 15mm CP brass </t>
    </r>
    <r>
      <rPr>
        <b/>
        <sz val="12"/>
        <rFont val="Arial Narrow"/>
        <family val="2"/>
      </rPr>
      <t>Pillar taps</t>
    </r>
    <r>
      <rPr>
        <sz val="12"/>
        <rFont val="Arial Narrow"/>
        <family val="2"/>
      </rPr>
      <t>, 32mm CP brass waste of standard pattern, including painting of fittings and brackets, cutting and making good the walls wherever required.: White Vitreous China Wash basin size 630 x 450mm with a single 15mm C.P brass piller tap.  (Lowest retail price of basin not less than Rs. 3000/each and Pillar tap not less than Rs. 2000/each. Materials to be selected by the Engineer in charge)</t>
    </r>
  </si>
  <si>
    <t>Providing and fixing C.P. brass stop cock (concealed) of standard design and of approved make conforming to IS:8931: 15 mm nominal bore.</t>
  </si>
  <si>
    <r>
      <t xml:space="preserve">Providing and fixing </t>
    </r>
    <r>
      <rPr>
        <b/>
        <sz val="12"/>
        <rFont val="Arial Narrow"/>
        <family val="2"/>
      </rPr>
      <t>Toilet paper holder</t>
    </r>
    <r>
      <rPr>
        <sz val="12"/>
        <rFont val="Arial Narrow"/>
        <family val="2"/>
      </rPr>
      <t xml:space="preserve"> . etc..,:C.P Brass</t>
    </r>
  </si>
  <si>
    <r>
      <t>Providing &amp; fixing of CP</t>
    </r>
    <r>
      <rPr>
        <b/>
        <sz val="12"/>
        <rFont val="Arial Narrow"/>
        <family val="2"/>
      </rPr>
      <t xml:space="preserve"> Health faucet. Hand operated spray unit (instand type).</t>
    </r>
    <r>
      <rPr>
        <sz val="12"/>
        <rFont val="Arial Narrow"/>
        <family val="2"/>
      </rPr>
      <t xml:space="preserve"> (Lowest retail price not less than 1200/each. Materials to be selected by the Engineer in charge)</t>
    </r>
  </si>
  <si>
    <r>
      <t xml:space="preserve">Providing and fixing of </t>
    </r>
    <r>
      <rPr>
        <b/>
        <sz val="12"/>
        <rFont val="Arial Narrow"/>
        <family val="2"/>
      </rPr>
      <t>over head shower set</t>
    </r>
    <r>
      <rPr>
        <sz val="12"/>
        <rFont val="Arial Narrow"/>
        <family val="2"/>
      </rPr>
      <t xml:space="preserve"> with shower flange 170 mm long, including shower head and shower arm conforming to I.S Specification of approved make as per directions including all lead and lift etc., complete.  (Lowest retail price not less than 1500/each. Materials to be selected by the Engineer in charge) </t>
    </r>
  </si>
  <si>
    <r>
      <t xml:space="preserve">Providing and fixing </t>
    </r>
    <r>
      <rPr>
        <b/>
        <sz val="12"/>
        <rFont val="Arial Narrow"/>
        <family val="2"/>
      </rPr>
      <t xml:space="preserve">Ball Valve (brass) </t>
    </r>
    <r>
      <rPr>
        <sz val="12"/>
        <rFont val="Arial Narrow"/>
        <family val="2"/>
      </rPr>
      <t>of approved quality, High or low pressure, with plastic floats complete. ..,</t>
    </r>
  </si>
  <si>
    <r>
      <t xml:space="preserve">Providing and fixing </t>
    </r>
    <r>
      <rPr>
        <b/>
        <sz val="12"/>
        <rFont val="Arial Narrow"/>
        <family val="2"/>
      </rPr>
      <t>Gun metal gate valve</t>
    </r>
    <r>
      <rPr>
        <sz val="12"/>
        <rFont val="Arial Narrow"/>
        <family val="2"/>
      </rPr>
      <t xml:space="preserve"> with C.I. wheel of approved quality (screwed end). </t>
    </r>
  </si>
  <si>
    <t>25mm dia  nominal bore</t>
  </si>
  <si>
    <r>
      <t xml:space="preserve">Providing and fixing </t>
    </r>
    <r>
      <rPr>
        <b/>
        <sz val="12"/>
        <rFont val="Arial Narrow"/>
        <family val="2"/>
      </rPr>
      <t xml:space="preserve">PVC </t>
    </r>
    <r>
      <rPr>
        <sz val="12"/>
        <rFont val="Arial Narrow"/>
        <family val="2"/>
      </rPr>
      <t xml:space="preserve">soil, waste and vent pipe to IS : 13592 of SWR quality, including all fittings, like EG : Bends, Tees, Elbows, Collars, junction, inspection doors, cowls, offsets, access pipes, jointing with rubber ring / solvent cement by application of leak proof adhesive like FRP paste including cutting holes in walls and floors and making good. clipping to walls and slabs, trenching, refilling etc. complete Make: Supreme, Finolex, Astral </t>
    </r>
  </si>
  <si>
    <r>
      <t xml:space="preserve">Providing and fixing </t>
    </r>
    <r>
      <rPr>
        <b/>
        <sz val="12"/>
        <rFont val="Arial Narrow"/>
        <family val="2"/>
      </rPr>
      <t>C.P. brass long body bib</t>
    </r>
    <r>
      <rPr>
        <sz val="12"/>
        <rFont val="Arial Narrow"/>
        <family val="2"/>
      </rPr>
      <t xml:space="preserve"> cock (Sink cock)of approved quality conforming to IS standards and weighing not less than 690 gms. 15 mm nominal bore  (Lowest retail price not less than 1800/each. Materials to be selected by the Engineer in charge)</t>
    </r>
  </si>
  <si>
    <r>
      <t xml:space="preserve">Providing and fixing </t>
    </r>
    <r>
      <rPr>
        <b/>
        <sz val="12"/>
        <rFont val="Arial Narrow"/>
        <family val="2"/>
      </rPr>
      <t xml:space="preserve">C.P. brass </t>
    </r>
    <r>
      <rPr>
        <sz val="12"/>
        <rFont val="Arial Narrow"/>
        <family val="2"/>
      </rPr>
      <t xml:space="preserve"> </t>
    </r>
    <r>
      <rPr>
        <b/>
        <sz val="12"/>
        <rFont val="Arial Narrow"/>
        <family val="2"/>
      </rPr>
      <t>bib cock</t>
    </r>
    <r>
      <rPr>
        <sz val="12"/>
        <rFont val="Arial Narrow"/>
        <family val="2"/>
      </rPr>
      <t xml:space="preserve"> of approved quality conforming to IS:8931. , 15 mm nominal bore. (Lowest retail price not less than 1200/each. Materials to be selected by the Engineer in charge)</t>
    </r>
  </si>
  <si>
    <t xml:space="preserve">Providing and fixing C.P. brass angle valve for basin mixer and geyser points of approved quality conforming to IS:8931 a) 15 mm nominal bore: 15mm nominal bore </t>
  </si>
  <si>
    <t>GI Metal Ceiling Lay in perforated Tegular edge global white color tiles of size 595x595 mm and 0.5mm thick with 8mm drop; made of GI sheet having galvanizing of 100 gms/sqm (both sides inclusive) and 20% perforation area with 1.8mm dia holes and having NRC (Noise Reduction Coefficient ) of 0.5, electro statically polyester powder coated of thickness 60 microns (minimum), including factory painted after bending and perforation, and backed with a black Glass fiber acoustical fleece.</t>
  </si>
  <si>
    <t>12.52.2</t>
  </si>
  <si>
    <t>18.7.1</t>
  </si>
  <si>
    <t>15mm nominal outer dia.Pipes</t>
  </si>
  <si>
    <t>18.8.1</t>
  </si>
  <si>
    <t>15 mm nominal outer dia.Pipes</t>
  </si>
  <si>
    <t>20 mm nominal outer dia.Pipes</t>
  </si>
  <si>
    <r>
      <t xml:space="preserve">Providing and fixing PVC pipes for water supply arrangements including cost pipes, fittings, Clamp/clip, solvent cement,testing of pipes, labour charges etc complete : </t>
    </r>
    <r>
      <rPr>
        <b/>
        <sz val="12"/>
        <rFont val="Arial Narrow"/>
        <family val="2"/>
      </rPr>
      <t xml:space="preserve">Exposed on wall </t>
    </r>
  </si>
  <si>
    <t>20mm dia</t>
  </si>
  <si>
    <t>Providing and fixing unplasticised -PVC pipe clips of approved design to unplasticised - PVC rain water pipes by means of 50x50x50mm hard wood plugs, screwed with M.S. screws of required length including cutting brick work and fixing in cement mortar 1:4 (1 cement : 4 coarse sand) and making good the wall etc. complete. 110 mm</t>
  </si>
  <si>
    <t>12.43.2</t>
  </si>
  <si>
    <t>Septic tank</t>
  </si>
  <si>
    <t>3(a)</t>
  </si>
  <si>
    <t>2.6.1 + 2.26.1</t>
  </si>
  <si>
    <t>3(b)</t>
  </si>
  <si>
    <t>Earth work in excavation by mechanical means (Hydraulic excavator) / manual means over areas (exceeding 30cm in depth. 1.5m in width as well as 10 sqm on plan) including disposal of excavated earth, lead upto 50m and lift 1.50m to 3.0m, disposed earth to be levelled and neatly dressed.  All kinds of soil  All classes of soil</t>
  </si>
  <si>
    <t>Inside of Septic tank</t>
  </si>
  <si>
    <t xml:space="preserve">Fixing CI MH cover </t>
  </si>
  <si>
    <t xml:space="preserve">Bottom slab </t>
  </si>
  <si>
    <t>Side walls allround</t>
  </si>
  <si>
    <t xml:space="preserve">Top slab </t>
  </si>
  <si>
    <t xml:space="preserve">Baffle wall </t>
  </si>
  <si>
    <t>PCC</t>
  </si>
  <si>
    <t xml:space="preserve">Septic tank side wall </t>
  </si>
  <si>
    <t xml:space="preserve">Out side </t>
  </si>
  <si>
    <t xml:space="preserve">Inside </t>
  </si>
  <si>
    <t>Septic tank slab</t>
  </si>
  <si>
    <t>Volume of Septic tank</t>
  </si>
  <si>
    <t>Bottom</t>
  </si>
  <si>
    <t xml:space="preserve">Side walls </t>
  </si>
  <si>
    <t>Side wall (inside)</t>
  </si>
  <si>
    <t>Making soak pit 2.5 m diameter 3.0 metre deep with 45 x 45 cm dry brick honey comb shaft with bricks and S.W. drain pipe 100 mm diameter, 1.8 m long complete as per standard design.With common burnt clay F.P.S. (non modular) bricks of class designation 7.5</t>
  </si>
  <si>
    <t>19.32.1</t>
  </si>
  <si>
    <t>Providing and fixing 560 mmC.I. M.H.cover with frame (heavy duty)   total weight of cover and frame to be not less than 208 kg (weight of cover 108 kg and weight of frame 100 kg) :</t>
  </si>
  <si>
    <t xml:space="preserve">Propviding and fixing 12mm thick  toughened glass automatic sliding door (DORMA make) of size 200x240cm size (two side sliding ) including  Aluminum Channel  DC Brush less Motor  Micro Computer 130 ~ 300 Volt wide AC Input SMPS Power Supply  2 nos Microwave Sensors  All Accessories 2 nos GLASS holding clamps  Electronic Lock Switch and all other accessories etc complete. The sensor consists of backup battery support for ensuring normal running of automatic sliding electro-mechanical lock for ensuring safe usage of automatic sliding door system, radar and sensors are highly sensitive which provides safety from accidental squeezing and striking, 32-bit control chip for ensuring higher processing speeds,  
.
</t>
  </si>
  <si>
    <t xml:space="preserve">Propviding and fixing 12mm thick  toughened glass automatic sliding door (DORMA make) of size 200x240cm size (two side sliding ) including  Aluminum Channel  DC Brush less Motor  Micro Computer 130 ~ 300 Volt wide AC Input SMPS Power Supply  2 nos Microwave Sensors  All Accessories 2 nos GLASS holding clamps  Electronic Lock Switch and all other accessories etc complete. The sensor consists of backup battery support for ensuring normal running of automatic sliding electro-mechanical lock for ensuring safe usage of automatic sliding door system, radar and sensors are highly sensitive which provides safety from accidental squeezing and striking, 32-bit control chip for ensuring higher processing speeds. 
.
</t>
  </si>
  <si>
    <t xml:space="preserve">Providing and fixing 12 mm thick frameless toughened glass partition of approved brand and manufacture, including providing and fixing top &amp; bottom  etc.all complete as per direction of Engineer-in-charge </t>
  </si>
  <si>
    <t xml:space="preserve">PLUMBING WORKS </t>
  </si>
  <si>
    <t xml:space="preserve">Description </t>
  </si>
  <si>
    <t>Civil works</t>
  </si>
  <si>
    <t xml:space="preserve">Electrical works </t>
  </si>
  <si>
    <t>Providing and fixing white vitreous china flat back or wall corner type lipped front urinal basin of 430x260x350mm and 340x410x265mm sizes respectively with automatic flushing cistern with standard flush pipe and C.P. brass spreaders with brass unions and G.I clamps complete, including painting of fittings and brackets, cutting and making good the walls and floors wherever required : One urinal basin with 5 litre white P.V.C. automatic flushing cistern.  (Lowest retail price of urinals  not less than Rs. 4200/each and automatic flushing cistern not less than Rs. 1200/each. Materials to be selected by the Engineer in charge)</t>
  </si>
  <si>
    <t>18.21.2.1</t>
  </si>
  <si>
    <t>Providing and fixing uplasticised PVC connection pipe with brass unions : 45 cm length 15 mm nominal bore</t>
  </si>
  <si>
    <r>
      <t xml:space="preserve">Providing and fixing </t>
    </r>
    <r>
      <rPr>
        <b/>
        <sz val="12"/>
        <rFont val="Arial Narrow"/>
        <family val="2"/>
      </rPr>
      <t xml:space="preserve">Chlorinated Polyvinyl Chloride </t>
    </r>
    <r>
      <rPr>
        <sz val="12"/>
        <rFont val="Arial Narrow"/>
        <family val="2"/>
      </rPr>
      <t xml:space="preserve">(CPVC) pipes, having thermal stability for Hot and Cold water supply including all CPVC plain and brass threded fittings including fixing the pipe with clamps at 1.00m spacing. This includes jointing of pipes and fittings with one step CPVC solvent cement and testing of joints complete as per direction of Engineer in caharge.  </t>
    </r>
  </si>
  <si>
    <t>Internal Work - Exposed on wall</t>
  </si>
  <si>
    <r>
      <t xml:space="preserve">Providing and fixing </t>
    </r>
    <r>
      <rPr>
        <b/>
        <sz val="12"/>
        <rFont val="Arial Narrow"/>
        <family val="2"/>
      </rPr>
      <t xml:space="preserve">Chlorinated Polyvinyl Chloride </t>
    </r>
    <r>
      <rPr>
        <sz val="12"/>
        <rFont val="Arial Narrow"/>
        <family val="2"/>
      </rPr>
      <t xml:space="preserve">(CPVC) pipes, having thermal stability for Hot and Cold water supply including all CPVC plain and brass threded fittings including fixing the pipe with clamps at 1.00m spacing. This includes jointing of pipes and fittings with one step CPVC solvent cement and the cost of cutting chases and making good the same including testing of joints complete as per direction of Engineer in caharge. </t>
    </r>
  </si>
  <si>
    <t>Concealed work including cutting chases and making good the wall etc.</t>
  </si>
  <si>
    <r>
      <t xml:space="preserve">Providing and fixing PVC pipes for water supply arrangements including cost pipes, fittings, solvent cement,testing of pipes, labour charges etc complete : </t>
    </r>
    <r>
      <rPr>
        <b/>
        <sz val="12"/>
        <rFont val="Arial Narrow"/>
        <family val="2"/>
      </rPr>
      <t>Concealed work including cutting chases and making good the wall etc</t>
    </r>
  </si>
  <si>
    <t>50mm dia. (10kg/sq.cm)</t>
  </si>
  <si>
    <t>19.7.2</t>
  </si>
  <si>
    <t>Inside size 120x90 cm and 90 cm deep including C.I. cover with frame (medium duty) 500 mm internal diameter, total weight of cover and frame to be not less than 116 kg (weight of cover 58 kg and weight of frame 58 kg) :</t>
  </si>
  <si>
    <t>With common burnt clay F.P.S. (non modular) bricks of class designation 7.5</t>
  </si>
  <si>
    <t>19.7.3</t>
  </si>
  <si>
    <t>Inside size 120x90 cm and 90 cm deep including C.I. cover with frame (heavy duty) 560 mm internal diameter, total weight of cover and frame to be not less than 208 kg (weight of cover 108 kg and weight of frame 100 kg) :</t>
  </si>
  <si>
    <r>
      <t>Providing and fixing square – mouth</t>
    </r>
    <r>
      <rPr>
        <b/>
        <sz val="12"/>
        <rFont val="Arial Narrow"/>
        <family val="2"/>
      </rPr>
      <t xml:space="preserve"> PVC. </t>
    </r>
    <r>
      <rPr>
        <sz val="12"/>
        <rFont val="Arial Narrow"/>
        <family val="2"/>
      </rPr>
      <t>G</t>
    </r>
    <r>
      <rPr>
        <b/>
        <sz val="12"/>
        <rFont val="Arial Narrow"/>
        <family val="2"/>
      </rPr>
      <t xml:space="preserve">ully trap </t>
    </r>
    <r>
      <rPr>
        <sz val="12"/>
        <rFont val="Arial Narrow"/>
        <family val="2"/>
      </rPr>
      <t>grade “A” complete with CI grating brick masonry chamber with water tight tight CI cover with frame of 300 x 300mm size (inside) the weight of cover to be not less than 4.50 kg and frame to be not less than 2.70 kg as per standard design</t>
    </r>
  </si>
  <si>
    <t>150 x 100mm size P type with common burnt clay F.P.S. (non modular) bricks of class designation 7.5</t>
  </si>
  <si>
    <t>Providing and laying C.C. pavement of mix M-25 with ready mixed concrete
from batching plant. The ready mixed concrete shall be laid and finished
with screed board vibrator , vacuum dewatering process and finally finished
by floating, brooming with wire brush etc. complete as per specifications
and directions of Engineer-incharge. (The panel shuttering work shall be
aid for separately).</t>
  </si>
  <si>
    <t>(Note:- Cement content considered in this item is @ 330 kg/cum. Excess/
less cement used as per design mix is payable/ recoverable separately).</t>
  </si>
  <si>
    <t>TOTAL</t>
  </si>
  <si>
    <t>M3</t>
  </si>
  <si>
    <t>Basement Floor</t>
  </si>
  <si>
    <t>Fab lab</t>
  </si>
  <si>
    <t>Testing Area</t>
  </si>
  <si>
    <t>Reception</t>
  </si>
  <si>
    <t>deduction door TD</t>
  </si>
  <si>
    <t>Machine Centre</t>
  </si>
  <si>
    <t>Code No</t>
  </si>
  <si>
    <t xml:space="preserve"> Description of item</t>
  </si>
  <si>
    <t>Qty</t>
  </si>
  <si>
    <t>1.10</t>
  </si>
  <si>
    <t>1.10.2</t>
  </si>
  <si>
    <t>Group B</t>
  </si>
  <si>
    <t>Point</t>
  </si>
  <si>
    <t>1.10.3</t>
  </si>
  <si>
    <t>Group C</t>
  </si>
  <si>
    <t>Metre</t>
  </si>
  <si>
    <t>1.14.1</t>
  </si>
  <si>
    <t>2 X 1.5 sq. mm + 1 X 1.5 sq. mm earth wire</t>
  </si>
  <si>
    <t>1.14.2</t>
  </si>
  <si>
    <t>2 X 2.5 sq. mm + 1 X 2.5 sq. mm earth wire</t>
  </si>
  <si>
    <t>1.14.9</t>
  </si>
  <si>
    <t>4 X 6 sq. mm + 2 X 6 sq. mm earth wire</t>
  </si>
  <si>
    <t>1.18.2</t>
  </si>
  <si>
    <t>2 Pair</t>
  </si>
  <si>
    <t>1.18.3</t>
  </si>
  <si>
    <t>4 Pair</t>
  </si>
  <si>
    <t>PVC CONDUIT, METAL BOXES</t>
  </si>
  <si>
    <t>1.21.1</t>
  </si>
  <si>
    <t>20 mm</t>
  </si>
  <si>
    <t>1.21.2</t>
  </si>
  <si>
    <t>25 mm</t>
  </si>
  <si>
    <t>1.22.7</t>
  </si>
  <si>
    <t>200 mm X 150 mm X 60 mm deep</t>
  </si>
  <si>
    <t>1.24.6</t>
  </si>
  <si>
    <t>Telephone socket outlet</t>
  </si>
  <si>
    <t>1.24.7</t>
  </si>
  <si>
    <t>TV antenna socket outlet</t>
  </si>
  <si>
    <t>1.27.1</t>
  </si>
  <si>
    <t>1 or 2 Module (75mmX75mm)</t>
  </si>
  <si>
    <t>1.50</t>
  </si>
  <si>
    <t>1.50.1</t>
  </si>
  <si>
    <t>Upto 450 mm sweep</t>
  </si>
  <si>
    <t>2.2.1</t>
  </si>
  <si>
    <t>100 Amp, 16 KA TP MCCB</t>
  </si>
  <si>
    <t>2.2.2</t>
  </si>
  <si>
    <t>125 Amp, 16 KA  TP MCCB</t>
  </si>
  <si>
    <t>2.4.4</t>
  </si>
  <si>
    <t>4 way (4 + 12), Double door</t>
  </si>
  <si>
    <t>2.4.5</t>
  </si>
  <si>
    <t>6 way (4 + 18), Double door</t>
  </si>
  <si>
    <t>2.9.6</t>
  </si>
  <si>
    <t>6 way Double door</t>
  </si>
  <si>
    <t>2.9.7</t>
  </si>
  <si>
    <t>8 way Double door</t>
  </si>
  <si>
    <t>2.10</t>
  </si>
  <si>
    <t>2.10.1</t>
  </si>
  <si>
    <t>Single pole</t>
  </si>
  <si>
    <t>2.10.4</t>
  </si>
  <si>
    <t>Triple pole</t>
  </si>
  <si>
    <t>2.13.1</t>
  </si>
  <si>
    <t>40 amps</t>
  </si>
  <si>
    <t>2.13.2</t>
  </si>
  <si>
    <t>63 amps</t>
  </si>
  <si>
    <t>2.15.1</t>
  </si>
  <si>
    <t>25 amps</t>
  </si>
  <si>
    <t>2.15.3</t>
  </si>
  <si>
    <t>2.20</t>
  </si>
  <si>
    <t>Providing and fixing M.V. danger notice plate of 200 mm X 150 mm, made of mild steel, at least 2 mm thick, and vitreous enameled white on both sides, and with inscription in single red colour on front side as required.</t>
  </si>
  <si>
    <t>Laying and fixing of one number PVC insulated and PVC sheathed / XLPE power cable of 1.1 KV grade of following size on wall surface as required.</t>
  </si>
  <si>
    <t>7.7.1</t>
  </si>
  <si>
    <t>Upto 35 sq. mm (clamped with 1mm thick saddle)</t>
  </si>
  <si>
    <t>9.1.20</t>
  </si>
  <si>
    <t>3½ X 25 sq. mm (38mm)</t>
  </si>
  <si>
    <t>9.1.21</t>
  </si>
  <si>
    <t>3½ X 35 sq. mm (32mm)</t>
  </si>
  <si>
    <t>9.1.32</t>
  </si>
  <si>
    <t>4 X 10 sq. mm (25mm)</t>
  </si>
  <si>
    <t>9.1.33</t>
  </si>
  <si>
    <t>4 X 16 sq. mm (28mm)</t>
  </si>
  <si>
    <t>LMR Items</t>
  </si>
  <si>
    <t>Supplying and drawing of UTP 4 pair CAT -6A LAN cable in existing surface/ recessed PVC conduit as required, AMP/Molex make</t>
  </si>
  <si>
    <t>Supply &amp; installation of following pair krone module in suitable size MDF box with all accessories.</t>
  </si>
  <si>
    <t xml:space="preserve">50 pair </t>
  </si>
  <si>
    <t xml:space="preserve">Supply of Surface mounted Indoor Industrial Tube,  TMC 501 P 2xT-LED with mounting rail for TLED lamps + LED tube 1200mm with Mounting Accessories of Philips or Wipro &amp; Crompton </t>
  </si>
  <si>
    <t>Supply of Surface mounted Endura LED Bulkhead WT 202W LED  of Philips/Equi + LED Non Dimmable 5W B22</t>
  </si>
  <si>
    <t>Supply &amp; installation of LED Lamp Non Dimmable 7/9W B22 on existing angle batten</t>
  </si>
  <si>
    <t>Supply of Linnet - LCL-10-CDL,Sleek LED mirror light,with high out put diffuser, 2 feet size of Crompton or Equi</t>
  </si>
  <si>
    <t>Supply of Indoor down lighter,recessed mounted LED down lights with the
option for fixed/ adjustable and spot options.
BBS312 1xDLED of Philips or Equi</t>
  </si>
  <si>
    <t>Supply of Indoor recess mounted direct/indirect architectural luminaire giving soft glare free light,provided with high transmittance, micro linear frosted (MLF) PMMA curved diffuser of size 600mmx600mm LED LCTAR1 - 40-CDL of crompton or equi Philips/Wipro</t>
  </si>
  <si>
    <t>Supply of ceiling fan 1050/1200 mm sweep,230V,1Ph, complete with double ball bearing, motor blades, down rods, canopy, capacitor etc complete as required 5 star rating  (Crompton Riviera  / Usha Maxx Air / Khaitan Newtec)</t>
  </si>
  <si>
    <t xml:space="preserve">Supply and installation of Decorative Wall fan 400 mm sweep, 230V.1Ph, complete with  Openable mesh Cover ,string Operated etc as required. (Crompton WM Wind Flo /  Usha Helix high speed / Khaitan Merlin Hi speed) </t>
  </si>
  <si>
    <t xml:space="preserve">Supply and fitting  450 mm sweep heavy duty Industrial type exhaust fan complete with louvers and cable from ceiling rose / connector to fan. (Usha Turbo Hi speed / Crompton Driffair / Khaitan Euro Metal). </t>
  </si>
  <si>
    <t xml:space="preserve">Supply of the following size 1.1kV grade XLPE insulated PVC sheathed, armoured Aluminium conductor power cable confirming to IS 7098 (part 1) ammended upto date. </t>
  </si>
  <si>
    <t xml:space="preserve">3½ X 35 sq. mm </t>
  </si>
  <si>
    <t xml:space="preserve">3½ X 25 sq. mm </t>
  </si>
  <si>
    <t xml:space="preserve">4 X 16 sq. mm </t>
  </si>
  <si>
    <t xml:space="preserve">4 X 10 sq. mm </t>
  </si>
  <si>
    <t xml:space="preserve">63 Amps </t>
  </si>
  <si>
    <t>40Amps</t>
  </si>
  <si>
    <t xml:space="preserve">Supplying and fixing U-PVC Trunking Type  Cable Management System  for Power, Data, Communication Cables/wires  complete with Cover Plates, End Caps, Internal &amp; External angles, Cable Retainers, cable Dividers,Tees, accessories  etc as required. The same shall be suitable for fixing 6A, 16A Sockets, switchs, RJ45, RJ-11 with its modular box &amp; front plate etc.  The CMS shall conform to BS:4678/ BS:4662 &amp; corresponding BIS. </t>
  </si>
  <si>
    <t>Size 105 x 50 mm with separation partition &amp; Plastic clip</t>
  </si>
  <si>
    <t>Mtr</t>
  </si>
  <si>
    <t>Supply &amp; installation of following modular type switches &amp; sockets in the exisitng DLP trunking with all required accessories like modular box, front plate etc as required.</t>
  </si>
  <si>
    <t>6A socket with switch</t>
  </si>
  <si>
    <t>6/16A socket with switch</t>
  </si>
  <si>
    <t>RJ45 data outlet</t>
  </si>
  <si>
    <t>RJ11 telephone outlet</t>
  </si>
  <si>
    <t>ABSTRACT</t>
  </si>
  <si>
    <t>Groove cutting over VDF Flooring 5x25mm deep, clean the groove with air blower</t>
  </si>
  <si>
    <t>RM</t>
  </si>
  <si>
    <t>Over Head Tank</t>
  </si>
  <si>
    <t>Columns</t>
  </si>
  <si>
    <t>Beams</t>
  </si>
  <si>
    <t>Inside Wall</t>
  </si>
  <si>
    <t>Overhead Tank - Bottom Slab</t>
  </si>
  <si>
    <t>Overhead Tank - Top Slab</t>
  </si>
  <si>
    <t>12.5 mm thick tapered edge gypsum plain board conforming
to IS: 2095- Part I</t>
  </si>
  <si>
    <t>12.45.1</t>
  </si>
  <si>
    <t>CIVIL WORKS</t>
  </si>
  <si>
    <r>
      <rPr>
        <b/>
        <sz val="12"/>
        <color indexed="8"/>
        <rFont val="Arial Narrow"/>
        <family val="2"/>
      </rPr>
      <t>Point wiring in PVC conduit, with Modular type  switch:</t>
    </r>
    <r>
      <rPr>
        <sz val="12"/>
        <color indexed="8"/>
        <rFont val="Arial Narrow"/>
        <family val="2"/>
      </rPr>
      <t xml:space="preserve"> 
Wiring for light point/ fan point/ exhaust fan point/ call bell point with 1.5 sq.mm FRLS PVC insulated copper conductor single core cable in surface / recessed medium class PVC conduit, with modular switch, modular plate, suitable GI box and earthing the point with 1.5 sq.mm. FRLS PVC insulated copper conductor single core cable etc as required.</t>
    </r>
  </si>
  <si>
    <r>
      <rPr>
        <b/>
        <sz val="12"/>
        <color indexed="8"/>
        <rFont val="Arial Narrow"/>
        <family val="2"/>
      </rPr>
      <t>Twin control point wiring in PVC conduit, with modular type switch:</t>
    </r>
    <r>
      <rPr>
        <sz val="12"/>
        <color indexed="8"/>
        <rFont val="Arial Narrow"/>
        <family val="2"/>
      </rPr>
      <t xml:space="preserve"> 
Wiring for twin control light point with 1.5 sq.mm FRLS PVC insulated copper conductor single core cable in surface / recessed medium class PVC conduit, 2 way modular switch, modular plate, suitable GI box and earthing the point with 1.5 sq.mm. FRLS PVC insulated copper conductor single core cable etc as required.</t>
    </r>
  </si>
  <si>
    <r>
      <rPr>
        <b/>
        <sz val="12"/>
        <color indexed="8"/>
        <rFont val="Arial Narrow"/>
        <family val="2"/>
      </rPr>
      <t>Power plug wiring in PVC conduit ( 2x4 sq mm ):</t>
    </r>
    <r>
      <rPr>
        <sz val="12"/>
        <color indexed="8"/>
        <rFont val="Arial Narrow"/>
        <family val="2"/>
      </rPr>
      <t xml:space="preserve">
Wiring for light/ power plug with 2X4 sq. mm FRLS PVC insulated copper conductor single core cable in surface/ recessed medium class PVC conduit alongwith 1 No 4 sq. mm FRLS PVC insulated copper conductor single core cable for loop earthing as required.</t>
    </r>
  </si>
  <si>
    <r>
      <rPr>
        <b/>
        <sz val="12"/>
        <color indexed="8"/>
        <rFont val="Arial Narrow"/>
        <family val="2"/>
      </rPr>
      <t>Power plug wiring in PVC conduit ( 4x4 sq mm ):</t>
    </r>
    <r>
      <rPr>
        <sz val="12"/>
        <color indexed="8"/>
        <rFont val="Arial Narrow"/>
        <family val="2"/>
      </rPr>
      <t xml:space="preserve">
Wiring for light/ power plug with 4X4 sq. mm FRLS PVC insulated copper conductor single core cable in surface/ recessed medium class PVC conduit alongwith 2 Nos 4 sq. mm FRLS PVC insulated copper conductor single core cable for loop earthing as required.</t>
    </r>
  </si>
  <si>
    <r>
      <rPr>
        <b/>
        <sz val="12"/>
        <color indexed="8"/>
        <rFont val="Arial Narrow"/>
        <family val="2"/>
      </rPr>
      <t>Circuit Sub main wiring in PVC Conduit:</t>
    </r>
    <r>
      <rPr>
        <sz val="12"/>
        <color indexed="8"/>
        <rFont val="Arial Narrow"/>
        <family val="2"/>
      </rPr>
      <t xml:space="preserve">
Wiring for circuit/ submain wiring alongwith earth wire with the following sizes of FRLS PVC insulated copper conductor, single core cable in surface/ recessed medium class PVC conduit as required</t>
    </r>
  </si>
  <si>
    <r>
      <rPr>
        <b/>
        <sz val="12"/>
        <color indexed="8"/>
        <rFont val="Arial Narrow"/>
        <family val="2"/>
      </rPr>
      <t>Telephone wiring in existing conduit:</t>
    </r>
    <r>
      <rPr>
        <sz val="12"/>
        <color indexed="8"/>
        <rFont val="Arial Narrow"/>
        <family val="2"/>
      </rPr>
      <t xml:space="preserve">
Supplying and drawing following pair 0.5 sq mm FRLS PVC insulated annealed copper conductor, unarmored telephone cable in the existing surface/ recessed steel/ PVC conduit as required.</t>
    </r>
  </si>
  <si>
    <r>
      <rPr>
        <b/>
        <sz val="12"/>
        <color indexed="8"/>
        <rFont val="Arial Narrow"/>
        <family val="2"/>
      </rPr>
      <t>T. V cable in  existing conduit:</t>
    </r>
    <r>
      <rPr>
        <sz val="12"/>
        <color indexed="8"/>
        <rFont val="Arial Narrow"/>
        <family val="2"/>
      </rPr>
      <t xml:space="preserve">
Supplying and drawing co-axial TV cable RG-6 grade, 0.7 mm solid copper conductor PE insulated, shielded with fine tinned copper braid and protected with PVC sheath in the existing surface/ recessed steel/ PVC conduit as required.</t>
    </r>
  </si>
  <si>
    <r>
      <rPr>
        <b/>
        <sz val="12"/>
        <color indexed="8"/>
        <rFont val="Arial Narrow"/>
        <family val="2"/>
      </rPr>
      <t>S/F PVC conduit:</t>
    </r>
    <r>
      <rPr>
        <sz val="12"/>
        <color indexed="8"/>
        <rFont val="Arial Narrow"/>
        <family val="2"/>
      </rPr>
      <t xml:space="preserve">
Supplying and fixing of following sizes of medium class PVC conduit along with accessories in surface/recess including cutting the wall and making good the same in case of recessed conduit as required.</t>
    </r>
  </si>
  <si>
    <r>
      <rPr>
        <b/>
        <sz val="12"/>
        <color indexed="8"/>
        <rFont val="Arial Narrow"/>
        <family val="2"/>
      </rPr>
      <t>S/F Metal boxes:</t>
    </r>
    <r>
      <rPr>
        <sz val="12"/>
        <color indexed="8"/>
        <rFont val="Arial Narrow"/>
        <family val="2"/>
      </rPr>
      <t xml:space="preserve">
Supplying and fixing metal box of following sizes (nominal size) on surface or in recess with suitable size of phenolic laminated sheet cover in front including painting etc as required.</t>
    </r>
  </si>
  <si>
    <r>
      <rPr>
        <b/>
        <sz val="12"/>
        <color indexed="8"/>
        <rFont val="Arial Narrow"/>
        <family val="2"/>
      </rPr>
      <t>S/F Modular type switch/ socket:</t>
    </r>
    <r>
      <rPr>
        <sz val="12"/>
        <color indexed="8"/>
        <rFont val="Arial Narrow"/>
        <family val="2"/>
      </rPr>
      <t xml:space="preserve">
Supplying and fixing following modular switch/ socket on the existing modular plate &amp; switch box including connections but excluding modular plate etc. as required.</t>
    </r>
  </si>
  <si>
    <r>
      <rPr>
        <b/>
        <sz val="12"/>
        <color indexed="8"/>
        <rFont val="Arial Narrow"/>
        <family val="2"/>
      </rPr>
      <t xml:space="preserve"> Supplying and fixing electronic fan regulator:</t>
    </r>
    <r>
      <rPr>
        <sz val="12"/>
        <color indexed="8"/>
        <rFont val="Arial Narrow"/>
        <family val="2"/>
      </rPr>
      <t xml:space="preserve">
Supplying and fixing stepped type electronic fan regulator on the existing modular plate switch box including connections but excluding modular plate etc. as required.</t>
    </r>
  </si>
  <si>
    <r>
      <rPr>
        <b/>
        <sz val="12"/>
        <color indexed="8"/>
        <rFont val="Arial Narrow"/>
        <family val="2"/>
      </rPr>
      <t>S/F Modular type blanking plates:</t>
    </r>
    <r>
      <rPr>
        <sz val="12"/>
        <color indexed="8"/>
        <rFont val="Arial Narrow"/>
        <family val="2"/>
      </rPr>
      <t xml:space="preserve">
Supplying and fixing modular blanking plate on the existing modular plate &amp; switch box excluding modular plate as required.</t>
    </r>
  </si>
  <si>
    <r>
      <rPr>
        <b/>
        <sz val="12"/>
        <color indexed="8"/>
        <rFont val="Arial Narrow"/>
        <family val="2"/>
      </rPr>
      <t>S/F Modular boxes, base &amp; cover plate:</t>
    </r>
    <r>
      <rPr>
        <sz val="12"/>
        <color indexed="8"/>
        <rFont val="Arial Narrow"/>
        <family val="2"/>
      </rPr>
      <t xml:space="preserve">
Supplying and fixing following size/ modules, GI box alongwith modular base &amp; cover plate for modular switches in recess etc as required.</t>
    </r>
  </si>
  <si>
    <r>
      <rPr>
        <b/>
        <sz val="12"/>
        <color indexed="8"/>
        <rFont val="Arial Narrow"/>
        <family val="2"/>
      </rPr>
      <t xml:space="preserve"> S/F light plug point modular type accessaries:</t>
    </r>
    <r>
      <rPr>
        <sz val="12"/>
        <color indexed="8"/>
        <rFont val="Arial Narrow"/>
        <family val="2"/>
      </rPr>
      <t xml:space="preserve">
Supplying and fixing suitable size GI box with modular plate and cover in front on surface or in recess, including providing and fixing 3 pin 5/6 amps modular socket outlet and 5/6 amps modular switch, connection etc. as required. (For light plugs to be used in non residential buildings).</t>
    </r>
  </si>
  <si>
    <r>
      <rPr>
        <b/>
        <sz val="12"/>
        <color indexed="8"/>
        <rFont val="Arial Narrow"/>
        <family val="2"/>
      </rPr>
      <t>S/F Power plug point with modular type switch:</t>
    </r>
    <r>
      <rPr>
        <sz val="12"/>
        <color indexed="8"/>
        <rFont val="Arial Narrow"/>
        <family val="2"/>
      </rPr>
      <t xml:space="preserve">
Supplying and fixing suitable size GI box with modular plate and cover in front on surface or in recess, including providing and fixing 6 pin 5/6 &amp; 15/16 amps modular socket outlet and 15/16 amps modular switch, connection etc. as required.</t>
    </r>
  </si>
  <si>
    <r>
      <rPr>
        <b/>
        <sz val="12"/>
        <color indexed="8"/>
        <rFont val="Arial Narrow"/>
        <family val="2"/>
      </rPr>
      <t>S/F Ceiling rose:</t>
    </r>
    <r>
      <rPr>
        <sz val="12"/>
        <color indexed="8"/>
        <rFont val="Arial Narrow"/>
        <family val="2"/>
      </rPr>
      <t xml:space="preserve">
Supplying and fixing 3 pin, 5 amp ceiling rose on the existing junction box/ wooden block including connection etc as required.</t>
    </r>
  </si>
  <si>
    <r>
      <rPr>
        <b/>
        <sz val="12"/>
        <color indexed="8"/>
        <rFont val="Arial Narrow"/>
        <family val="2"/>
      </rPr>
      <t>ITC Fluroscent / LED fitting directly on surface/ceiling:</t>
    </r>
    <r>
      <rPr>
        <sz val="12"/>
        <color indexed="8"/>
        <rFont val="Arial Narrow"/>
        <family val="2"/>
      </rPr>
      <t xml:space="preserve">
Installation, testing and commissioning of pre-wired, fluorescent fitting / compact fluorescent fitting of all types, complete with all accessories and tube etc. directly on ceiling/ wall, including connection with 1.5 sq. mm FR PVC insulated, copper conductor, single core cable and earthing etc. as required.</t>
    </r>
  </si>
  <si>
    <r>
      <rPr>
        <b/>
        <sz val="12"/>
        <rFont val="Arial Narrow"/>
        <family val="2"/>
      </rPr>
      <t>ITC Fluroscent/LED fitting with down rod:</t>
    </r>
    <r>
      <rPr>
        <sz val="12"/>
        <rFont val="Arial Narrow"/>
        <family val="2"/>
      </rPr>
      <t xml:space="preserve">
Installation, testing and commissioning of pre-wired, fluorescent fitting / compact fluorescent fitting of all types, complete with all accessories and tube etc., including supplying and fixing ball and socket arrangement, 2 no. down rods of 20 mm dia X 1.6 mm thick steel conduit upto 30 cm length, painting and wiring the down rods and connection with 1.5 sq. mm FR PVC insulated, copper conductor, single core cable and earthing etc. as required.</t>
    </r>
  </si>
  <si>
    <r>
      <rPr>
        <b/>
        <sz val="12"/>
        <color indexed="8"/>
        <rFont val="Arial Narrow"/>
        <family val="2"/>
      </rPr>
      <t>S/F extra down rod:</t>
    </r>
    <r>
      <rPr>
        <sz val="12"/>
        <color indexed="8"/>
        <rFont val="Arial Narrow"/>
        <family val="2"/>
      </rPr>
      <t xml:space="preserve">
Providing and fixing extra conduit down rod of 20 mm dia, 2 X 10 cm length wiring with 2 X 1.5 sq. mm FR PVC insulated, copper conductor, single core cable including painting etc. as required. (Note : More than 5 cm length shall be rounded to the nearest 10 cm and 5 cm or less shall be ignored)</t>
    </r>
  </si>
  <si>
    <r>
      <rPr>
        <b/>
        <sz val="12"/>
        <color indexed="8"/>
        <rFont val="Arial Narrow"/>
        <family val="2"/>
      </rPr>
      <t>ITC Ceiling fan:</t>
    </r>
    <r>
      <rPr>
        <sz val="12"/>
        <color indexed="8"/>
        <rFont val="Arial Narrow"/>
        <family val="2"/>
      </rPr>
      <t xml:space="preserve">
Installation, testing and commissioning of ceiling fan, including wiring the down rods of standard length (upto 30 cm) with 1.5 sq. mm FR PVC insulated, copper conductor, single core cable etc. as required.</t>
    </r>
  </si>
  <si>
    <r>
      <rPr>
        <b/>
        <sz val="12"/>
        <color indexed="8"/>
        <rFont val="Arial Narrow"/>
        <family val="2"/>
      </rPr>
      <t>Extra down rod 15 mm dia 20 CM Length:</t>
    </r>
    <r>
      <rPr>
        <sz val="12"/>
        <color indexed="8"/>
        <rFont val="Arial Narrow"/>
        <family val="2"/>
      </rPr>
      <t xml:space="preserve"> 
Supplying and fixing extra conduit down rod of 20 cm length G.I. pipe 15 mm dia, heavy gauge including painting etc. as required. (Note : More than 5 cm length shall be rounded to the nearest 10 cm and 5 cm or less shall be ignored)</t>
    </r>
  </si>
  <si>
    <r>
      <rPr>
        <b/>
        <sz val="12"/>
        <color indexed="8"/>
        <rFont val="Arial Narrow"/>
        <family val="2"/>
      </rPr>
      <t>ITC Exhaust fan:</t>
    </r>
    <r>
      <rPr>
        <sz val="12"/>
        <color indexed="8"/>
        <rFont val="Arial Narrow"/>
        <family val="2"/>
      </rPr>
      <t xml:space="preserve">
Installation of exhaust fan in the existing opening, including making good the damage, connection, testing, commissioning etc. as required.</t>
    </r>
  </si>
  <si>
    <r>
      <rPr>
        <b/>
        <sz val="12"/>
        <color indexed="8"/>
        <rFont val="Arial Narrow"/>
        <family val="2"/>
      </rPr>
      <t>S&amp;F MCCB in cubicle Pannel:</t>
    </r>
    <r>
      <rPr>
        <sz val="12"/>
        <color indexed="8"/>
        <rFont val="Arial Narrow"/>
        <family val="2"/>
      </rPr>
      <t xml:space="preserve">
Providing and fixing following rating and breaking capacity MCCB in existing cubicle panel board including drilling holes in cubicle panel, making connections, etc. as required.</t>
    </r>
  </si>
  <si>
    <r>
      <rPr>
        <b/>
        <sz val="12"/>
        <color indexed="8"/>
        <rFont val="Arial Narrow"/>
        <family val="2"/>
      </rPr>
      <t>S/F TP MCB DB:</t>
    </r>
    <r>
      <rPr>
        <sz val="12"/>
        <color indexed="8"/>
        <rFont val="Arial Narrow"/>
        <family val="2"/>
      </rPr>
      <t xml:space="preserve">
Supplying and fixing following way, horizontal type three pole and neutral, sheet steel, MCB distribution board, 415 volts, on surface/ recess, complete with tinned copper bus bar, neutral bus bar, earth bar, din bar, interconnections, powder painted including earthing etc. as required. (But without MCB/RCCB/Isolator)</t>
    </r>
  </si>
  <si>
    <r>
      <rPr>
        <b/>
        <sz val="12"/>
        <color indexed="8"/>
        <rFont val="Arial Narrow"/>
        <family val="2"/>
      </rPr>
      <t>S/F Vertical Type Pre Wired TP MCB DB:</t>
    </r>
    <r>
      <rPr>
        <sz val="12"/>
        <color indexed="8"/>
        <rFont val="Arial Narrow"/>
        <family val="2"/>
      </rPr>
      <t xml:space="preserve">
Supplying and fixing following way prewired vertical type TP&amp;N MCB distribution board of steel sheet for 415 volts on surface/ recess complete with loose wire box of sheet steel, dust protected, duly powder painted, inclusive of 200 amps tinned copper bus bar, common neutral link, earth bar, din bar for mounting MCB's, terminal connectors for all incoming and outgoing circuits, duly prewired with adequate size of FR PVC insulated copper conductor upto the terminal connector/ neutral link, earthing etc as required ,suitable for MCCB incomer.(But without MCB/ RCCB/ Isolator). (Note : Prewired vertical type MCB TPDB is normally used where 3 phase outlets are required.)</t>
    </r>
  </si>
  <si>
    <r>
      <rPr>
        <b/>
        <sz val="12"/>
        <color indexed="8"/>
        <rFont val="Arial Narrow"/>
        <family val="2"/>
      </rPr>
      <t>S/F 'C' series, MCB:</t>
    </r>
    <r>
      <rPr>
        <sz val="12"/>
        <color indexed="8"/>
        <rFont val="Arial Narrow"/>
        <family val="2"/>
      </rPr>
      <t xml:space="preserve">
Supplying and fixing 5 amps to 32 amps rating, 240/415 volts, "C" curve, miniature circuit breaker suitable for inductive load of following poles in the existing MCB DB complete with connections, testing and commissioning etc. as required.</t>
    </r>
  </si>
  <si>
    <r>
      <rPr>
        <b/>
        <sz val="12"/>
        <color indexed="8"/>
        <rFont val="Arial Narrow"/>
        <family val="2"/>
      </rPr>
      <t>S/F S P  MCB blanking plate:</t>
    </r>
    <r>
      <rPr>
        <sz val="12"/>
        <color indexed="8"/>
        <rFont val="Arial Narrow"/>
        <family val="2"/>
      </rPr>
      <t xml:space="preserve">
 Supplying and fixing single pole blanking plate in the existing MCB DB complete etc. as required.</t>
    </r>
  </si>
  <si>
    <r>
      <t xml:space="preserve"> </t>
    </r>
    <r>
      <rPr>
        <b/>
        <sz val="12"/>
        <color indexed="8"/>
        <rFont val="Arial Narrow"/>
        <family val="2"/>
      </rPr>
      <t>S/F FP MCB Isolator:</t>
    </r>
    <r>
      <rPr>
        <sz val="12"/>
        <color indexed="8"/>
        <rFont val="Arial Narrow"/>
        <family val="2"/>
      </rPr>
      <t xml:space="preserve">
Supplying and fixing following rating, four pole, 415 volts, isolator in the existing MCB DB complete with connections, testing and commissioning etc. as required.</t>
    </r>
  </si>
  <si>
    <r>
      <rPr>
        <b/>
        <sz val="12"/>
        <color indexed="8"/>
        <rFont val="Arial Narrow"/>
        <family val="2"/>
      </rPr>
      <t>S/F TPN RCCB:</t>
    </r>
    <r>
      <rPr>
        <sz val="12"/>
        <color indexed="8"/>
        <rFont val="Arial Narrow"/>
        <family val="2"/>
      </rPr>
      <t xml:space="preserve">
Supplying and fixing following rating, four pole, (three phase and neutral), 415 volts, residual current circuit breaker (RCCB), having a sensitivity current upto 300 milliamperes in the existing MCB DB complete with connections, testing and commissioning etc. as required.</t>
    </r>
  </si>
  <si>
    <r>
      <rPr>
        <b/>
        <sz val="12"/>
        <color indexed="8"/>
        <rFont val="Arial Narrow"/>
        <family val="2"/>
      </rPr>
      <t>S/F 20A SPN MCB industrial socket outlet:</t>
    </r>
    <r>
      <rPr>
        <sz val="12"/>
        <color indexed="8"/>
        <rFont val="Arial Narrow"/>
        <family val="2"/>
      </rPr>
      <t xml:space="preserve">
Supplying and fixing 20 amps, 240 volts, SPN industrial type, socket outlet, with 2 pole and earth, metal enclosed plug top alongwith 20 amps "C" curve, SP, MCB, in sheet steel enclosure, on surface or in recess, with chained metal cover for the socket out let and complete with connections, testing and commissioning etc. as required.</t>
    </r>
  </si>
  <si>
    <r>
      <rPr>
        <b/>
        <sz val="12"/>
        <color indexed="8"/>
        <rFont val="Arial Narrow"/>
        <family val="2"/>
      </rPr>
      <t>S/F 30A TPN MCB industrial socket:</t>
    </r>
    <r>
      <rPr>
        <sz val="12"/>
        <color indexed="8"/>
        <rFont val="Arial Narrow"/>
        <family val="2"/>
      </rPr>
      <t xml:space="preserve">
Supplying and fixing 30 amps, 415 volts, TPN industrial type, socket outlet, with 4 pole and earth, metal enclosed plug top alongwith 30 amps "C" curve, TPMCB, in sheet steel enclosure, on surface or in recess, with chained metal cover for the socket out let and complete with connections, testing and commissioning etc. as required.</t>
    </r>
  </si>
  <si>
    <r>
      <rPr>
        <b/>
        <sz val="12"/>
        <color indexed="8"/>
        <rFont val="Arial Narrow"/>
        <family val="2"/>
      </rPr>
      <t>Providing and fixing 6 SWG dia G.I. wire on surface or in recess:</t>
    </r>
    <r>
      <rPr>
        <sz val="12"/>
        <color indexed="8"/>
        <rFont val="Arial Narrow"/>
        <family val="2"/>
      </rPr>
      <t xml:space="preserve">
Providing and fixing 6 SWG dia G.I. wire on surface or in recess for loop earthing as required.</t>
    </r>
  </si>
  <si>
    <r>
      <rPr>
        <b/>
        <sz val="12"/>
        <color indexed="8"/>
        <rFont val="Arial Narrow"/>
        <family val="2"/>
      </rPr>
      <t>Supplying and making end termination with brass compression gland and aluminium lugs:</t>
    </r>
    <r>
      <rPr>
        <sz val="12"/>
        <color indexed="8"/>
        <rFont val="Arial Narrow"/>
        <family val="2"/>
      </rPr>
      <t xml:space="preserve">
Supplying and making end termination with brass compression gland and aluminium lugs for following size of PVC insulated and PVC sheathed / XLPE aluminium conductor cable of 1.1 KV grade as required.</t>
    </r>
  </si>
  <si>
    <r>
      <rPr>
        <b/>
        <sz val="12"/>
        <color indexed="8"/>
        <rFont val="Arial Narrow"/>
        <family val="2"/>
      </rPr>
      <t>Point wiring in PVC conduit, with Modular type  switch, Group control</t>
    </r>
    <r>
      <rPr>
        <sz val="12"/>
        <color indexed="8"/>
        <rFont val="Arial Narrow"/>
        <family val="2"/>
      </rPr>
      <t xml:space="preserve">
Wiring for light point with 1.5 sq.mm FRLS PVC insulated copper conductor single core cable in surface / recessed medium class PVC conduit, with modular switch, modular plate, suitable GI box and earthing the point with 1.5 sq.mm. FRLS PVC insulated copper conductor single core cable etc as required for controling two or three lights by single switch.</t>
    </r>
  </si>
  <si>
    <r>
      <rPr>
        <b/>
        <sz val="12"/>
        <color indexed="8"/>
        <rFont val="Arial Narrow"/>
        <family val="2"/>
      </rPr>
      <t xml:space="preserve"> S/F PVC holder:</t>
    </r>
    <r>
      <rPr>
        <sz val="12"/>
        <color indexed="8"/>
        <rFont val="Arial Narrow"/>
        <family val="2"/>
      </rPr>
      <t xml:space="preserve">
Supplying and fixing PVC batten/ angle holder including connection etc. as required.</t>
    </r>
  </si>
  <si>
    <r>
      <rPr>
        <b/>
        <sz val="12"/>
        <color indexed="8"/>
        <rFont val="Arial Narrow"/>
        <family val="2"/>
      </rPr>
      <t>S/F DP MCB Isolator with Enclosure:</t>
    </r>
    <r>
      <rPr>
        <sz val="12"/>
        <color indexed="8"/>
        <rFont val="Arial Narrow"/>
        <family val="2"/>
      </rPr>
      <t xml:space="preserve"> 
Supplying and fixing DP sheet steel enclosure on surface/ recess along with 25/32amps 240 volts "C" curve DP MCB complete with connections, testing and commissioning etc. as required.</t>
    </r>
  </si>
  <si>
    <r>
      <rPr>
        <b/>
        <sz val="12"/>
        <color indexed="8"/>
        <rFont val="Arial Narrow"/>
        <family val="2"/>
      </rPr>
      <t>S/F 4P MCB Isolator with Enclosure:</t>
    </r>
    <r>
      <rPr>
        <sz val="12"/>
        <color indexed="8"/>
        <rFont val="Arial Narrow"/>
        <family val="2"/>
      </rPr>
      <t xml:space="preserve">
Supplying and fixing 4P sheet steel enclosure on surface/ recess along with 16/25/32amps 415 volts "C" curve 4P MCB isolator complete with connections, testing and commissioning etc. as required.</t>
    </r>
  </si>
  <si>
    <r>
      <rPr>
        <b/>
        <sz val="12"/>
        <color indexed="8"/>
        <rFont val="Arial Narrow"/>
        <family val="2"/>
      </rPr>
      <t>S/F 'C' series, MCB:</t>
    </r>
    <r>
      <rPr>
        <sz val="12"/>
        <color indexed="8"/>
        <rFont val="Arial Narrow"/>
        <family val="2"/>
      </rPr>
      <t xml:space="preserve">
Supplying and fixing following  rating, 415 volts, "C" curve, miniature circuit breaker suitable for inductive load of three pole (TP) in the existing MCB DB complete with connections, testing and commissioning etc. as required.</t>
    </r>
  </si>
  <si>
    <t>Supply &amp; installation of modular type Cat 6A information outlet with modular plate &amp; GI box including connection etc as required, AMP/ Molex make</t>
  </si>
  <si>
    <t>Grand Total Electrical</t>
  </si>
  <si>
    <t>Sl: No:</t>
  </si>
  <si>
    <t>Rate in words (Rs.)</t>
  </si>
  <si>
    <t>Amount (Rs.)</t>
  </si>
  <si>
    <t>Rate in figures (Rs.)</t>
  </si>
  <si>
    <t>Providing and laying C.C. pavement of mix M-25 with ready mixed concrete from batching plant. The ready mixed concrete shall be laid and finished with screed board vibrator , vacuum dewatering process and finally finished by floating, brooming with wire brush etc. complete as per specifications
and directions of Engineer-incharge. (The panel shuttering work shall be paid for separately).</t>
  </si>
  <si>
    <t>DSR Code No.</t>
  </si>
  <si>
    <t>Sl. No.</t>
  </si>
  <si>
    <t>Providing and fixing stone slab with table rubbed, edges rounded and
polished, of size 75x50 cm deep and 1.8 cm thick, fixed in urinal partitions by cutting a chase of appropriate width with chase cutter and embedding the stone in the chase with epoxy grout or with cement concrete 1:2:4 (1 
cement : 2 coarse sand : 4 graded stone aggregate 6 mm nominal size) as per direction of Engineer-in-charge and finished smooth.</t>
  </si>
  <si>
    <t>Plumbing works</t>
  </si>
  <si>
    <t>Electrical works</t>
  </si>
  <si>
    <t>Service tax component to be paid by the bidder</t>
  </si>
  <si>
    <t xml:space="preserve">GRAND TOTAL </t>
  </si>
  <si>
    <t>[INCLUDING 100% SERVICE TAX (a +b)]</t>
  </si>
  <si>
    <t>Service tax component to be directly paid by the HLL in case the bidder is a Proprietary/ partnership  firm</t>
  </si>
  <si>
    <t>Sl. No</t>
  </si>
  <si>
    <t>Total (Rs.)</t>
  </si>
  <si>
    <t>CONSTRUCTION OF MACHINE MANUFACTURING UNIT OF CED AT AKKULAM, THIRUVANANTHAPURAM</t>
  </si>
  <si>
    <t>Providing and laying in position ready mixed M-25 grade concrete for reinforced cement concrete work, using cement content as per approved design mix, manufactured in fully automatic batching plant and transported to site of work in transit mixer for all leads having continuous agitated mixer, manufactured as per mix design of specified grade for reinforced cement concrete work including pumping of R.M.C. from transit mixer to site of laying , excluding the cost of centering, shuttering finishing and reinforcement including cost of admixtures in recommended proportions as per IS : 9103 to accelerate/ retard setting of concrete, improve workability without impairing strength and durability as per direction of the Engineer - in - charge. (Note :- Cement content considered in this item is @ 330 kg/cum. Excess/less cement used as per design mix is payable/ recoverable separately).</t>
  </si>
  <si>
    <t xml:space="preserve">Providing and fixing false ceiling at all height including providing and fixing of frame work made of special sections, power pressed from M.S. sheets and galvanized with zinc coating of 120 gms/sqm (both side inclusive) as6mm dia bolts, other flange of cleat fixed to the angle hangers of 25x10x0.50 mm of required length with nuts &amp; bolts of required size and other end of angle hanger fixed with intermediate G.I. channels 45x15x0.9 mm running at the spacing of 1200 mm centre to centre, to which the ceiling section 0.5 mm thick bottom wedge of 80 mm with tapered flanges of 26 mm each having lips of 10.5 mm, at 450 mm centre to centre, shall be fixed in a direction perpendicular to G.I. intermediate channel with connecting clips made out of 2.64 mm dia x 230 mm long G.I. wire at every junction, including fixing perimeter channels 0.5 mm thick 27 mm high having flanges of 20 mm and 30 mm long, the perimeter of ceiling fixed to wall/partition with the help of rawl plugs at 450 mm centre, with 25mm long dry wall screws @230 mm interval, including fixing of gypsum board to ceiling section </t>
  </si>
  <si>
    <t>and perimeter channel with the help of dry wall screws of size 3.5 x 25 mm at 230 mm c/c, including jointing and finishing to a flush finish of tapered and square edges of the board with recomme-nded jointing compound , jointing tapes , finishing with jointing compound in 3 layers covering upto 150 mm on both sides of joint and two coats of primer suitable for board, all as per manufacturer’s specification and also including the cost of making openings for light fittings, grills, diffusers, cutouts made with frame of perimeter channels suitably fixed, all complete as per drawings, specification and direction of the Engineer in Charge but excluding the cost of painting with 
per IS : 277 and consisting of angle cleats of size 25 mm wide x 1.6 mm thick with flanges of 27 mm and 37mm, at 1200 mm centre to centre, one flange fixed to the ceiling with dash fastener 12.5 mm dia x 50mm long with</t>
  </si>
  <si>
    <t xml:space="preserve">Supply and fitting  250 mm sweep automatic shutter Sleek and stylish design type exhaust fan complete with louvers and cable from ceiling rose / connector to fan. (Usha Crisp Air / Crompton Crossair / Khaitan Vento). </t>
  </si>
</sst>
</file>

<file path=xl/styles.xml><?xml version="1.0" encoding="utf-8"?>
<styleSheet xmlns="http://schemas.openxmlformats.org/spreadsheetml/2006/main">
  <numFmts count="3">
    <numFmt numFmtId="43" formatCode="_(* #,##0.00_);_(* \(#,##0.00\);_(* &quot;-&quot;??_);_(@_)"/>
    <numFmt numFmtId="164" formatCode="0.000"/>
    <numFmt numFmtId="165" formatCode="0.0"/>
  </numFmts>
  <fonts count="24">
    <font>
      <sz val="11"/>
      <color theme="1"/>
      <name val="Calibri"/>
      <family val="2"/>
      <scheme val="minor"/>
    </font>
    <font>
      <sz val="12"/>
      <color theme="1"/>
      <name val="Arial Narrow"/>
      <family val="2"/>
    </font>
    <font>
      <b/>
      <sz val="12"/>
      <color theme="1"/>
      <name val="Arial Narrow"/>
      <family val="2"/>
    </font>
    <font>
      <sz val="12"/>
      <name val="Arial Narrow"/>
      <family val="2"/>
    </font>
    <font>
      <b/>
      <sz val="14"/>
      <color theme="1"/>
      <name val="Arial Narrow"/>
      <family val="2"/>
    </font>
    <font>
      <b/>
      <sz val="12"/>
      <name val="Arial Narrow"/>
      <family val="2"/>
    </font>
    <font>
      <sz val="10"/>
      <name val="Arial"/>
      <family val="2"/>
    </font>
    <font>
      <sz val="11"/>
      <color theme="1"/>
      <name val="Calibri"/>
      <family val="2"/>
      <scheme val="minor"/>
    </font>
    <font>
      <sz val="12"/>
      <color rgb="FFFF0000"/>
      <name val="Arial Narrow"/>
      <family val="2"/>
    </font>
    <font>
      <sz val="10"/>
      <name val="Helv"/>
      <charset val="204"/>
    </font>
    <font>
      <sz val="11"/>
      <color indexed="8"/>
      <name val="Calibri"/>
      <family val="2"/>
      <charset val="1"/>
    </font>
    <font>
      <b/>
      <sz val="16"/>
      <color theme="1"/>
      <name val="Arial Narrow"/>
      <family val="2"/>
    </font>
    <font>
      <b/>
      <sz val="18"/>
      <color theme="1"/>
      <name val="Arial Narrow"/>
      <family val="2"/>
    </font>
    <font>
      <sz val="12"/>
      <color indexed="8"/>
      <name val="Arial Narrow"/>
      <family val="2"/>
    </font>
    <font>
      <b/>
      <sz val="12"/>
      <color indexed="8"/>
      <name val="Arial Narrow"/>
      <family val="2"/>
    </font>
    <font>
      <b/>
      <sz val="14"/>
      <name val="Arial Narrow"/>
      <family val="2"/>
    </font>
    <font>
      <b/>
      <sz val="10"/>
      <name val="Arial"/>
      <family val="2"/>
    </font>
    <font>
      <sz val="10"/>
      <name val="Arial"/>
      <family val="2"/>
    </font>
    <font>
      <sz val="11"/>
      <name val="Arial"/>
      <family val="2"/>
    </font>
    <font>
      <sz val="11"/>
      <color indexed="8"/>
      <name val="Calibri"/>
      <family val="2"/>
    </font>
    <font>
      <sz val="14"/>
      <name val="Arial Narrow"/>
      <family val="2"/>
    </font>
    <font>
      <sz val="12"/>
      <color theme="1"/>
      <name val="Times New Roman"/>
      <family val="1"/>
    </font>
    <font>
      <b/>
      <sz val="12"/>
      <color theme="1"/>
      <name val="Times New Roman"/>
      <family val="1"/>
    </font>
    <font>
      <b/>
      <sz val="12"/>
      <color theme="1"/>
      <name val="Cambria"/>
      <family val="1"/>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9"/>
        <bgColor indexed="64"/>
      </patternFill>
    </fill>
  </fills>
  <borders count="9">
    <border>
      <left/>
      <right/>
      <top/>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7">
    <xf numFmtId="0" fontId="0" fillId="0" borderId="0"/>
    <xf numFmtId="0" fontId="6" fillId="0" borderId="0"/>
    <xf numFmtId="164" fontId="6" fillId="0" borderId="0" applyFont="0" applyFill="0" applyBorder="0" applyAlignment="0" applyProtection="0"/>
    <xf numFmtId="0" fontId="7" fillId="0" borderId="0" applyFont="0" applyFill="0" applyBorder="0" applyAlignment="0" applyProtection="0"/>
    <xf numFmtId="0" fontId="9" fillId="0" borderId="0"/>
    <xf numFmtId="0" fontId="6" fillId="0" borderId="0"/>
    <xf numFmtId="0" fontId="10" fillId="0" borderId="0"/>
    <xf numFmtId="0" fontId="6" fillId="0" borderId="0"/>
    <xf numFmtId="0" fontId="6" fillId="0" borderId="0"/>
    <xf numFmtId="0" fontId="17" fillId="0" borderId="0"/>
    <xf numFmtId="0" fontId="18" fillId="0" borderId="0"/>
    <xf numFmtId="0" fontId="6" fillId="0" borderId="0" applyFont="0" applyFill="0" applyBorder="0" applyAlignment="0" applyProtection="0"/>
    <xf numFmtId="0"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18" fillId="0" borderId="0"/>
    <xf numFmtId="0" fontId="6" fillId="0" borderId="0"/>
    <xf numFmtId="0" fontId="6" fillId="0" borderId="0"/>
    <xf numFmtId="0" fontId="19" fillId="0" borderId="0"/>
    <xf numFmtId="0" fontId="19" fillId="0" borderId="0"/>
    <xf numFmtId="0" fontId="6" fillId="0" borderId="0"/>
    <xf numFmtId="0" fontId="18" fillId="0" borderId="0">
      <alignment horizontal="justify" vertical="center"/>
    </xf>
    <xf numFmtId="0" fontId="6" fillId="0" borderId="0"/>
    <xf numFmtId="0" fontId="6" fillId="0" borderId="0"/>
    <xf numFmtId="0" fontId="19" fillId="0" borderId="0"/>
    <xf numFmtId="0" fontId="6" fillId="0" borderId="0"/>
    <xf numFmtId="0" fontId="7" fillId="0" borderId="0"/>
  </cellStyleXfs>
  <cellXfs count="423">
    <xf numFmtId="0" fontId="0" fillId="0" borderId="0" xfId="0"/>
    <xf numFmtId="0" fontId="3" fillId="0" borderId="1" xfId="0" applyFont="1" applyFill="1" applyBorder="1" applyAlignment="1">
      <alignment horizontal="center" vertical="top" wrapText="1"/>
    </xf>
    <xf numFmtId="0" fontId="3" fillId="0" borderId="1" xfId="0" applyFont="1" applyFill="1" applyBorder="1" applyAlignment="1">
      <alignment horizontal="justify" vertical="top" wrapText="1"/>
    </xf>
    <xf numFmtId="1" fontId="3" fillId="0" borderId="1" xfId="0" applyNumberFormat="1" applyFont="1" applyFill="1" applyBorder="1" applyAlignment="1">
      <alignment horizontal="center" wrapText="1"/>
    </xf>
    <xf numFmtId="2" fontId="3" fillId="0" borderId="1" xfId="0" applyNumberFormat="1" applyFont="1" applyFill="1" applyBorder="1" applyAlignment="1">
      <alignment horizontal="center" wrapText="1"/>
    </xf>
    <xf numFmtId="2" fontId="3" fillId="0" borderId="2" xfId="0" applyNumberFormat="1" applyFont="1" applyFill="1" applyBorder="1" applyAlignment="1">
      <alignment horizontal="right"/>
    </xf>
    <xf numFmtId="0" fontId="3" fillId="0" borderId="0" xfId="0" applyFont="1" applyFill="1" applyBorder="1" applyAlignment="1">
      <alignment vertical="center"/>
    </xf>
    <xf numFmtId="0" fontId="3" fillId="0" borderId="0" xfId="0" applyFont="1" applyFill="1" applyBorder="1"/>
    <xf numFmtId="2" fontId="3" fillId="0" borderId="0" xfId="0" applyNumberFormat="1" applyFont="1" applyFill="1" applyBorder="1"/>
    <xf numFmtId="2" fontId="3" fillId="0" borderId="1" xfId="0" applyNumberFormat="1" applyFont="1" applyFill="1" applyBorder="1" applyAlignment="1">
      <alignment horizontal="right"/>
    </xf>
    <xf numFmtId="0" fontId="3" fillId="0" borderId="2" xfId="0" applyFont="1" applyFill="1" applyBorder="1" applyAlignment="1">
      <alignment horizontal="justify" vertical="top" wrapText="1"/>
    </xf>
    <xf numFmtId="2" fontId="3" fillId="0" borderId="1" xfId="0" applyNumberFormat="1" applyFont="1" applyFill="1" applyBorder="1" applyAlignment="1">
      <alignment horizontal="center"/>
    </xf>
    <xf numFmtId="2" fontId="3" fillId="0" borderId="1" xfId="0" applyNumberFormat="1" applyFont="1" applyFill="1" applyBorder="1" applyAlignment="1">
      <alignment horizontal="center" vertical="center"/>
    </xf>
    <xf numFmtId="0" fontId="1" fillId="0" borderId="1" xfId="0" applyFont="1" applyFill="1" applyBorder="1" applyAlignment="1">
      <alignment horizontal="center" vertical="top"/>
    </xf>
    <xf numFmtId="0" fontId="1" fillId="0" borderId="1" xfId="0" applyFont="1" applyFill="1" applyBorder="1" applyAlignment="1">
      <alignment horizontal="center" vertical="top" wrapText="1"/>
    </xf>
    <xf numFmtId="0" fontId="1" fillId="0" borderId="2" xfId="0" applyFont="1" applyFill="1" applyBorder="1" applyAlignment="1">
      <alignment vertical="top" wrapText="1"/>
    </xf>
    <xf numFmtId="0" fontId="1" fillId="0" borderId="3" xfId="0" applyFont="1" applyFill="1" applyBorder="1" applyAlignment="1">
      <alignment horizontal="center"/>
    </xf>
    <xf numFmtId="0" fontId="1" fillId="0" borderId="1" xfId="0" applyFont="1" applyFill="1" applyBorder="1" applyAlignment="1">
      <alignment horizontal="center"/>
    </xf>
    <xf numFmtId="2" fontId="1" fillId="0" borderId="2" xfId="0" applyNumberFormat="1" applyFont="1" applyFill="1" applyBorder="1" applyAlignment="1">
      <alignment horizontal="right"/>
    </xf>
    <xf numFmtId="0" fontId="1" fillId="0" borderId="3" xfId="0" applyFont="1" applyFill="1" applyBorder="1"/>
    <xf numFmtId="0" fontId="1" fillId="0" borderId="0" xfId="0" applyFont="1" applyFill="1"/>
    <xf numFmtId="0" fontId="1" fillId="0" borderId="2" xfId="0" applyFont="1" applyFill="1" applyBorder="1" applyAlignment="1">
      <alignment horizontal="righ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center" vertical="top" wrapText="1"/>
    </xf>
    <xf numFmtId="0" fontId="2" fillId="0" borderId="2" xfId="0" applyFont="1" applyFill="1" applyBorder="1" applyAlignment="1">
      <alignment horizontal="right" vertical="top" wrapText="1"/>
    </xf>
    <xf numFmtId="0" fontId="2" fillId="0" borderId="3" xfId="0" applyFont="1" applyFill="1" applyBorder="1" applyAlignment="1">
      <alignment horizontal="center"/>
    </xf>
    <xf numFmtId="0" fontId="2" fillId="0" borderId="1" xfId="0" applyFont="1" applyFill="1" applyBorder="1" applyAlignment="1">
      <alignment horizontal="center"/>
    </xf>
    <xf numFmtId="2" fontId="2" fillId="0" borderId="1" xfId="0" applyNumberFormat="1" applyFont="1" applyFill="1" applyBorder="1" applyAlignment="1">
      <alignment horizontal="center"/>
    </xf>
    <xf numFmtId="2" fontId="2" fillId="0" borderId="2" xfId="0" applyNumberFormat="1" applyFont="1" applyFill="1" applyBorder="1" applyAlignment="1">
      <alignment horizontal="right"/>
    </xf>
    <xf numFmtId="0" fontId="2" fillId="0" borderId="3" xfId="0" applyFont="1" applyFill="1" applyBorder="1"/>
    <xf numFmtId="0" fontId="2" fillId="0" borderId="0" xfId="0" applyFont="1" applyFill="1"/>
    <xf numFmtId="0" fontId="1" fillId="0" borderId="1" xfId="0" applyFont="1" applyFill="1" applyBorder="1" applyAlignment="1">
      <alignment horizontal="center" vertical="center" wrapText="1"/>
    </xf>
    <xf numFmtId="0" fontId="1" fillId="0" borderId="2" xfId="0" applyFont="1" applyFill="1" applyBorder="1" applyAlignment="1">
      <alignment vertical="center" wrapText="1"/>
    </xf>
    <xf numFmtId="2" fontId="1" fillId="0" borderId="3"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2" fontId="1" fillId="0" borderId="2" xfId="0" applyNumberFormat="1" applyFont="1" applyFill="1" applyBorder="1" applyAlignment="1">
      <alignment horizontal="right" vertical="center" wrapText="1"/>
    </xf>
    <xf numFmtId="0" fontId="1" fillId="0" borderId="3" xfId="0" applyFont="1" applyFill="1" applyBorder="1" applyAlignment="1">
      <alignment vertical="center" wrapText="1"/>
    </xf>
    <xf numFmtId="0" fontId="1" fillId="0" borderId="0" xfId="0" applyFont="1" applyFill="1" applyAlignment="1">
      <alignment vertical="center" wrapText="1"/>
    </xf>
    <xf numFmtId="0" fontId="1" fillId="0" borderId="2" xfId="0" applyNumberFormat="1" applyFont="1" applyFill="1" applyBorder="1" applyAlignment="1">
      <alignment vertical="top" wrapText="1"/>
    </xf>
    <xf numFmtId="0" fontId="2" fillId="0" borderId="2" xfId="0" applyNumberFormat="1" applyFont="1" applyFill="1" applyBorder="1" applyAlignment="1">
      <alignment horizontal="right" vertical="top" wrapText="1"/>
    </xf>
    <xf numFmtId="0" fontId="1" fillId="0" borderId="2" xfId="0" applyNumberFormat="1" applyFont="1" applyFill="1" applyBorder="1" applyAlignment="1">
      <alignment horizontal="right" vertical="top" wrapText="1"/>
    </xf>
    <xf numFmtId="0" fontId="1" fillId="0" borderId="2" xfId="0" applyNumberFormat="1" applyFont="1" applyFill="1" applyBorder="1" applyAlignment="1">
      <alignment horizontal="left" vertical="top" wrapText="1"/>
    </xf>
    <xf numFmtId="2" fontId="1" fillId="0" borderId="0" xfId="0" applyNumberFormat="1" applyFont="1" applyFill="1"/>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2" fontId="1" fillId="0" borderId="1" xfId="0" applyNumberFormat="1" applyFont="1" applyFill="1" applyBorder="1" applyAlignment="1">
      <alignment horizontal="center" vertical="center"/>
    </xf>
    <xf numFmtId="2" fontId="1" fillId="0" borderId="2" xfId="0" applyNumberFormat="1" applyFont="1" applyFill="1" applyBorder="1" applyAlignment="1">
      <alignment horizontal="right" vertical="center"/>
    </xf>
    <xf numFmtId="0" fontId="1" fillId="0" borderId="3" xfId="0" applyFont="1" applyFill="1" applyBorder="1" applyAlignment="1">
      <alignment vertical="center"/>
    </xf>
    <xf numFmtId="0" fontId="1" fillId="0" borderId="0" xfId="0" applyFont="1" applyFill="1" applyAlignment="1">
      <alignment vertical="center"/>
    </xf>
    <xf numFmtId="2" fontId="1" fillId="0" borderId="0" xfId="0" applyNumberFormat="1" applyFont="1" applyFill="1" applyAlignment="1">
      <alignment vertical="center"/>
    </xf>
    <xf numFmtId="0" fontId="2" fillId="0" borderId="2" xfId="0" applyFont="1" applyFill="1" applyBorder="1" applyAlignment="1">
      <alignment vertical="center" wrapText="1"/>
    </xf>
    <xf numFmtId="0" fontId="1" fillId="0" borderId="2" xfId="0" applyFont="1" applyFill="1" applyBorder="1" applyAlignment="1">
      <alignment horizontal="righ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right" vertical="center" wrapText="1"/>
    </xf>
    <xf numFmtId="0" fontId="2" fillId="0" borderId="3" xfId="0" applyFont="1" applyFill="1" applyBorder="1" applyAlignment="1">
      <alignment horizontal="center" vertical="center"/>
    </xf>
    <xf numFmtId="2" fontId="2" fillId="0" borderId="1" xfId="0" applyNumberFormat="1" applyFont="1" applyFill="1" applyBorder="1" applyAlignment="1">
      <alignment horizontal="center" vertical="center"/>
    </xf>
    <xf numFmtId="2" fontId="2" fillId="0" borderId="2" xfId="0" applyNumberFormat="1" applyFont="1" applyFill="1" applyBorder="1" applyAlignment="1">
      <alignment horizontal="right" vertical="center"/>
    </xf>
    <xf numFmtId="0" fontId="2" fillId="0" borderId="3" xfId="0" applyFont="1" applyFill="1" applyBorder="1" applyAlignment="1">
      <alignment vertical="center"/>
    </xf>
    <xf numFmtId="0" fontId="2" fillId="0" borderId="0" xfId="0" applyFont="1" applyFill="1" applyAlignment="1">
      <alignment vertical="center"/>
    </xf>
    <xf numFmtId="0" fontId="2" fillId="0" borderId="2" xfId="0" applyFont="1" applyFill="1" applyBorder="1" applyAlignment="1">
      <alignment vertical="top" wrapText="1"/>
    </xf>
    <xf numFmtId="0" fontId="2" fillId="0" borderId="2" xfId="0" applyFont="1" applyFill="1" applyBorder="1" applyAlignment="1">
      <alignment horizontal="left" vertical="top" wrapText="1"/>
    </xf>
    <xf numFmtId="0" fontId="2" fillId="0" borderId="2" xfId="0" applyNumberFormat="1" applyFont="1" applyFill="1" applyBorder="1" applyAlignment="1">
      <alignment vertical="top" wrapText="1"/>
    </xf>
    <xf numFmtId="2" fontId="1" fillId="0" borderId="1" xfId="0" applyNumberFormat="1" applyFont="1" applyFill="1" applyBorder="1" applyAlignment="1">
      <alignment horizontal="center" vertical="top" wrapText="1"/>
    </xf>
    <xf numFmtId="0" fontId="1" fillId="0" borderId="0" xfId="0" applyFont="1" applyFill="1" applyAlignment="1">
      <alignment horizontal="center" vertical="top"/>
    </xf>
    <xf numFmtId="0" fontId="1" fillId="0" borderId="0" xfId="0" applyFont="1" applyFill="1" applyAlignment="1">
      <alignment horizontal="center" vertical="top" wrapText="1"/>
    </xf>
    <xf numFmtId="0" fontId="1" fillId="0" borderId="0" xfId="0" applyFont="1" applyFill="1" applyAlignment="1">
      <alignment vertical="top" wrapText="1"/>
    </xf>
    <xf numFmtId="0" fontId="1" fillId="0" borderId="0" xfId="0" applyFont="1" applyFill="1" applyAlignment="1">
      <alignment horizontal="center"/>
    </xf>
    <xf numFmtId="2" fontId="1" fillId="0" borderId="0" xfId="0" applyNumberFormat="1" applyFont="1" applyFill="1" applyAlignment="1">
      <alignment horizontal="center"/>
    </xf>
    <xf numFmtId="0" fontId="1" fillId="0" borderId="2" xfId="0" applyFont="1" applyFill="1" applyBorder="1" applyAlignment="1">
      <alignment horizontal="left" vertical="top" wrapText="1"/>
    </xf>
    <xf numFmtId="0" fontId="1" fillId="0" borderId="3" xfId="0" applyFont="1" applyFill="1" applyBorder="1" applyAlignment="1">
      <alignment horizontal="right"/>
    </xf>
    <xf numFmtId="0" fontId="2" fillId="0" borderId="3" xfId="0" applyFont="1" applyFill="1" applyBorder="1" applyAlignment="1">
      <alignment horizontal="right"/>
    </xf>
    <xf numFmtId="2" fontId="2" fillId="0" borderId="1" xfId="0" applyNumberFormat="1" applyFont="1" applyFill="1" applyBorder="1" applyAlignment="1">
      <alignment horizontal="center" vertical="top" wrapText="1"/>
    </xf>
    <xf numFmtId="0" fontId="1" fillId="0" borderId="1" xfId="0" applyFont="1" applyFill="1" applyBorder="1"/>
    <xf numFmtId="0" fontId="1" fillId="0" borderId="2" xfId="0" applyFont="1" applyFill="1" applyBorder="1"/>
    <xf numFmtId="2"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top"/>
    </xf>
    <xf numFmtId="0" fontId="1" fillId="0" borderId="1" xfId="0" applyFont="1" applyFill="1" applyBorder="1" applyAlignment="1">
      <alignment horizontal="center" wrapText="1"/>
    </xf>
    <xf numFmtId="0" fontId="1" fillId="0" borderId="0" xfId="0" applyFont="1" applyFill="1" applyAlignment="1">
      <alignment wrapText="1"/>
    </xf>
    <xf numFmtId="2" fontId="8" fillId="0" borderId="1" xfId="0" applyNumberFormat="1" applyFont="1" applyFill="1" applyBorder="1" applyAlignment="1">
      <alignment horizontal="center" vertical="center"/>
    </xf>
    <xf numFmtId="0" fontId="3" fillId="0" borderId="3" xfId="0" applyFont="1" applyFill="1" applyBorder="1" applyAlignment="1">
      <alignment horizontal="center" vertical="top" wrapText="1" shrinkToFit="1"/>
    </xf>
    <xf numFmtId="2" fontId="3" fillId="0" borderId="1" xfId="0" applyNumberFormat="1" applyFont="1" applyFill="1" applyBorder="1" applyAlignment="1">
      <alignment horizontal="center" vertical="top" wrapText="1"/>
    </xf>
    <xf numFmtId="2" fontId="3" fillId="0" borderId="1" xfId="0" applyNumberFormat="1" applyFont="1" applyFill="1" applyBorder="1" applyAlignment="1">
      <alignment horizontal="center" vertical="top"/>
    </xf>
    <xf numFmtId="164" fontId="1" fillId="0" borderId="1" xfId="0" applyNumberFormat="1" applyFont="1" applyFill="1" applyBorder="1" applyAlignment="1">
      <alignment horizontal="center"/>
    </xf>
    <xf numFmtId="0" fontId="3" fillId="0" borderId="1" xfId="0" quotePrefix="1" applyFont="1" applyFill="1" applyBorder="1" applyAlignment="1">
      <alignment horizontal="center" vertical="top" wrapText="1"/>
    </xf>
    <xf numFmtId="0" fontId="3" fillId="0" borderId="3" xfId="0" applyFont="1" applyFill="1" applyBorder="1" applyAlignment="1">
      <alignment horizontal="center"/>
    </xf>
    <xf numFmtId="0" fontId="3" fillId="0" borderId="1" xfId="0" applyFont="1" applyFill="1" applyBorder="1" applyAlignment="1">
      <alignment horizontal="center"/>
    </xf>
    <xf numFmtId="2" fontId="1" fillId="0" borderId="1" xfId="0" applyNumberFormat="1" applyFont="1" applyFill="1" applyBorder="1" applyAlignment="1">
      <alignment horizontal="center"/>
    </xf>
    <xf numFmtId="2" fontId="1" fillId="0" borderId="0" xfId="0" applyNumberFormat="1" applyFont="1" applyFill="1" applyAlignment="1">
      <alignment horizontal="right"/>
    </xf>
    <xf numFmtId="0" fontId="3" fillId="0" borderId="3" xfId="0" applyFont="1" applyFill="1" applyBorder="1" applyAlignment="1">
      <alignment horizontal="center" vertical="top"/>
    </xf>
    <xf numFmtId="0" fontId="3" fillId="0" borderId="3" xfId="0" applyNumberFormat="1" applyFont="1" applyFill="1" applyBorder="1" applyAlignment="1" applyProtection="1">
      <alignment horizontal="center" vertical="top" wrapText="1"/>
    </xf>
    <xf numFmtId="0" fontId="3" fillId="0" borderId="3" xfId="0" applyFont="1" applyFill="1" applyBorder="1" applyAlignment="1">
      <alignment horizontal="center" vertical="top" wrapText="1"/>
    </xf>
    <xf numFmtId="0" fontId="3" fillId="0" borderId="3" xfId="0" applyFont="1" applyFill="1" applyBorder="1" applyAlignment="1">
      <alignment horizontal="center" wrapText="1"/>
    </xf>
    <xf numFmtId="0" fontId="1" fillId="0" borderId="2" xfId="0" applyNumberFormat="1" applyFont="1" applyFill="1" applyBorder="1" applyAlignment="1">
      <alignment horizontal="justify" vertical="top" wrapText="1"/>
    </xf>
    <xf numFmtId="0" fontId="1" fillId="0" borderId="0" xfId="0" applyFont="1" applyFill="1" applyAlignment="1">
      <alignment horizontal="center" vertical="center"/>
    </xf>
    <xf numFmtId="2" fontId="3" fillId="0" borderId="1" xfId="0" quotePrefix="1" applyNumberFormat="1" applyFont="1" applyFill="1" applyBorder="1" applyAlignment="1">
      <alignment horizontal="center" vertical="top" wrapText="1"/>
    </xf>
    <xf numFmtId="0" fontId="3" fillId="0" borderId="3" xfId="0" quotePrefix="1" applyFont="1" applyFill="1" applyBorder="1" applyAlignment="1">
      <alignment horizontal="center" vertical="top" wrapText="1"/>
    </xf>
    <xf numFmtId="1" fontId="3" fillId="0" borderId="1" xfId="0" applyNumberFormat="1" applyFont="1" applyFill="1" applyBorder="1" applyAlignment="1">
      <alignment horizontal="center" vertical="center"/>
    </xf>
    <xf numFmtId="0" fontId="2" fillId="0" borderId="0" xfId="0" applyFont="1" applyFill="1" applyAlignment="1">
      <alignment wrapText="1"/>
    </xf>
    <xf numFmtId="0" fontId="1" fillId="0" borderId="2" xfId="0" applyFont="1" applyFill="1" applyBorder="1" applyAlignment="1">
      <alignment wrapText="1"/>
    </xf>
    <xf numFmtId="0" fontId="2" fillId="0" borderId="2" xfId="0" applyFont="1" applyFill="1" applyBorder="1" applyAlignment="1">
      <alignment horizontal="right" wrapText="1"/>
    </xf>
    <xf numFmtId="0" fontId="1" fillId="0" borderId="2" xfId="0" applyFont="1" applyFill="1" applyBorder="1" applyAlignment="1">
      <alignment horizontal="left" wrapText="1"/>
    </xf>
    <xf numFmtId="0" fontId="1" fillId="0" borderId="2" xfId="0" applyFont="1" applyFill="1" applyBorder="1" applyAlignment="1">
      <alignment horizontal="right" wrapText="1"/>
    </xf>
    <xf numFmtId="0" fontId="2" fillId="0" borderId="2" xfId="0" applyFont="1" applyFill="1" applyBorder="1" applyAlignment="1">
      <alignment wrapText="1"/>
    </xf>
    <xf numFmtId="0" fontId="2" fillId="0" borderId="3" xfId="0" applyFont="1" applyFill="1" applyBorder="1" applyAlignment="1">
      <alignment wrapText="1"/>
    </xf>
    <xf numFmtId="0" fontId="2" fillId="0" borderId="1" xfId="0" applyFont="1" applyFill="1" applyBorder="1" applyAlignment="1">
      <alignment horizontal="center" wrapText="1"/>
    </xf>
    <xf numFmtId="0" fontId="1" fillId="0" borderId="3" xfId="0" applyFont="1" applyFill="1" applyBorder="1" applyAlignment="1">
      <alignment wrapText="1"/>
    </xf>
    <xf numFmtId="2" fontId="1" fillId="0" borderId="1" xfId="0" applyNumberFormat="1" applyFont="1" applyFill="1" applyBorder="1" applyAlignment="1">
      <alignment horizontal="center"/>
    </xf>
    <xf numFmtId="2" fontId="1" fillId="0" borderId="1" xfId="0" applyNumberFormat="1" applyFont="1" applyFill="1" applyBorder="1" applyAlignment="1">
      <alignment horizontal="center"/>
    </xf>
    <xf numFmtId="2" fontId="1" fillId="0" borderId="1" xfId="0" applyNumberFormat="1" applyFont="1" applyFill="1" applyBorder="1" applyAlignment="1">
      <alignment horizontal="center"/>
    </xf>
    <xf numFmtId="2" fontId="1" fillId="0" borderId="1" xfId="0" applyNumberFormat="1" applyFont="1" applyFill="1" applyBorder="1" applyAlignment="1">
      <alignment horizontal="center"/>
    </xf>
    <xf numFmtId="0" fontId="4" fillId="0" borderId="2" xfId="0" applyFont="1" applyFill="1" applyBorder="1" applyAlignment="1">
      <alignment wrapText="1"/>
    </xf>
    <xf numFmtId="0" fontId="11" fillId="0" borderId="2" xfId="0" applyFont="1" applyFill="1" applyBorder="1" applyAlignment="1">
      <alignment wrapText="1"/>
    </xf>
    <xf numFmtId="0" fontId="4" fillId="0" borderId="2" xfId="0" applyFont="1" applyFill="1" applyBorder="1" applyAlignment="1">
      <alignment vertical="top" wrapText="1"/>
    </xf>
    <xf numFmtId="2" fontId="1" fillId="0" borderId="1" xfId="0" applyNumberFormat="1" applyFont="1" applyFill="1" applyBorder="1" applyAlignment="1">
      <alignment horizontal="center"/>
    </xf>
    <xf numFmtId="0" fontId="12" fillId="0" borderId="2" xfId="0" applyFont="1" applyFill="1" applyBorder="1" applyAlignment="1">
      <alignment wrapText="1"/>
    </xf>
    <xf numFmtId="2" fontId="1" fillId="0" borderId="1" xfId="0" applyNumberFormat="1" applyFont="1" applyFill="1" applyBorder="1" applyAlignment="1">
      <alignment horizontal="center"/>
    </xf>
    <xf numFmtId="0" fontId="1" fillId="0" borderId="0" xfId="0" applyFont="1" applyFill="1" applyBorder="1" applyAlignment="1">
      <alignment vertical="top" wrapText="1"/>
    </xf>
    <xf numFmtId="0" fontId="1" fillId="0" borderId="0" xfId="0" applyFont="1" applyFill="1" applyBorder="1" applyAlignment="1">
      <alignment horizontal="center"/>
    </xf>
    <xf numFmtId="0" fontId="1" fillId="0" borderId="0" xfId="0" applyFont="1" applyFill="1" applyBorder="1" applyAlignment="1">
      <alignment horizontal="center" vertical="center"/>
    </xf>
    <xf numFmtId="2" fontId="1" fillId="0" borderId="1" xfId="0" applyNumberFormat="1" applyFont="1" applyFill="1" applyBorder="1" applyAlignment="1">
      <alignment horizontal="center"/>
    </xf>
    <xf numFmtId="2" fontId="1" fillId="0" borderId="2" xfId="0" applyNumberFormat="1" applyFont="1" applyFill="1" applyBorder="1" applyAlignment="1">
      <alignment horizontal="center"/>
    </xf>
    <xf numFmtId="2" fontId="1" fillId="0" borderId="3" xfId="0" applyNumberFormat="1" applyFont="1" applyFill="1" applyBorder="1" applyAlignment="1">
      <alignment horizontal="center"/>
    </xf>
    <xf numFmtId="0" fontId="4" fillId="0" borderId="2" xfId="0" applyFont="1" applyFill="1" applyBorder="1" applyAlignment="1">
      <alignment horizontal="left" vertical="top" wrapText="1"/>
    </xf>
    <xf numFmtId="0" fontId="4" fillId="0" borderId="0" xfId="0" applyFont="1" applyFill="1" applyAlignment="1">
      <alignment wrapText="1"/>
    </xf>
    <xf numFmtId="2" fontId="1" fillId="0" borderId="1" xfId="0" applyNumberFormat="1" applyFont="1" applyFill="1" applyBorder="1" applyAlignment="1">
      <alignment horizontal="center"/>
    </xf>
    <xf numFmtId="0" fontId="2" fillId="0" borderId="0" xfId="0" applyFont="1" applyFill="1" applyAlignment="1">
      <alignment horizontal="center" vertical="center"/>
    </xf>
    <xf numFmtId="2" fontId="1" fillId="0" borderId="1" xfId="0" applyNumberFormat="1" applyFont="1" applyFill="1" applyBorder="1"/>
    <xf numFmtId="2" fontId="3" fillId="0" borderId="2" xfId="0" applyNumberFormat="1" applyFont="1" applyFill="1" applyBorder="1" applyAlignment="1">
      <alignment horizontal="left" vertical="center"/>
    </xf>
    <xf numFmtId="0" fontId="3" fillId="0" borderId="1" xfId="0" applyNumberFormat="1" applyFont="1" applyFill="1" applyBorder="1" applyAlignment="1" applyProtection="1">
      <alignment horizontal="center" vertical="top" wrapText="1"/>
    </xf>
    <xf numFmtId="2" fontId="3" fillId="0" borderId="2" xfId="0" quotePrefix="1" applyNumberFormat="1" applyFont="1" applyFill="1" applyBorder="1" applyAlignment="1">
      <alignment horizontal="right" vertical="top" wrapText="1"/>
    </xf>
    <xf numFmtId="2" fontId="1" fillId="0" borderId="1" xfId="0" applyNumberFormat="1" applyFont="1" applyFill="1" applyBorder="1" applyAlignment="1">
      <alignment horizontal="center"/>
    </xf>
    <xf numFmtId="2" fontId="3" fillId="0" borderId="1" xfId="0" quotePrefix="1" applyNumberFormat="1" applyFont="1" applyFill="1" applyBorder="1" applyAlignment="1">
      <alignment horizontal="center" wrapText="1"/>
    </xf>
    <xf numFmtId="0" fontId="2" fillId="0" borderId="3" xfId="0" applyFont="1" applyFill="1" applyBorder="1" applyAlignment="1"/>
    <xf numFmtId="0" fontId="1" fillId="0" borderId="0" xfId="0" applyFont="1" applyFill="1" applyAlignment="1"/>
    <xf numFmtId="0" fontId="3" fillId="0" borderId="2" xfId="0"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3" xfId="0" quotePrefix="1" applyFont="1" applyFill="1" applyBorder="1" applyAlignment="1">
      <alignment horizontal="center" vertical="top" wrapText="1"/>
    </xf>
    <xf numFmtId="2" fontId="5" fillId="0" borderId="1" xfId="0" quotePrefix="1" applyNumberFormat="1" applyFont="1" applyFill="1" applyBorder="1" applyAlignment="1">
      <alignment horizontal="center" vertical="top" wrapText="1"/>
    </xf>
    <xf numFmtId="2" fontId="5" fillId="0" borderId="2" xfId="0" quotePrefix="1" applyNumberFormat="1" applyFont="1" applyFill="1" applyBorder="1" applyAlignment="1">
      <alignment horizontal="right" vertical="top" wrapText="1"/>
    </xf>
    <xf numFmtId="2" fontId="3" fillId="0" borderId="2" xfId="0" applyNumberFormat="1" applyFont="1" applyFill="1" applyBorder="1" applyAlignment="1">
      <alignment horizontal="right" vertical="center"/>
    </xf>
    <xf numFmtId="0" fontId="1" fillId="0" borderId="0" xfId="0" applyFont="1" applyFill="1" applyBorder="1"/>
    <xf numFmtId="2" fontId="2" fillId="0" borderId="0" xfId="0" applyNumberFormat="1" applyFont="1" applyFill="1"/>
    <xf numFmtId="2" fontId="5" fillId="0" borderId="0" xfId="0" applyNumberFormat="1" applyFont="1" applyFill="1" applyBorder="1" applyAlignment="1">
      <alignment vertical="center"/>
    </xf>
    <xf numFmtId="2" fontId="1" fillId="0" borderId="1" xfId="0" applyNumberFormat="1" applyFont="1" applyFill="1" applyBorder="1" applyAlignment="1">
      <alignment horizontal="center"/>
    </xf>
    <xf numFmtId="1" fontId="5" fillId="0" borderId="1" xfId="0" applyNumberFormat="1" applyFont="1" applyFill="1" applyBorder="1" applyAlignment="1">
      <alignment horizontal="center" wrapText="1"/>
    </xf>
    <xf numFmtId="2" fontId="5" fillId="0" borderId="1" xfId="0" applyNumberFormat="1" applyFont="1" applyFill="1" applyBorder="1" applyAlignment="1">
      <alignment horizontal="center" wrapText="1"/>
    </xf>
    <xf numFmtId="2" fontId="5" fillId="0" borderId="1" xfId="0" applyNumberFormat="1" applyFont="1" applyFill="1" applyBorder="1" applyAlignment="1">
      <alignment horizontal="center"/>
    </xf>
    <xf numFmtId="2" fontId="5" fillId="0" borderId="1" xfId="0" applyNumberFormat="1" applyFont="1" applyFill="1" applyBorder="1" applyAlignment="1">
      <alignment horizontal="center" vertical="center"/>
    </xf>
    <xf numFmtId="2" fontId="5" fillId="0" borderId="1" xfId="0" applyNumberFormat="1" applyFont="1" applyFill="1" applyBorder="1" applyAlignment="1">
      <alignment horizontal="right"/>
    </xf>
    <xf numFmtId="0" fontId="5" fillId="0" borderId="1" xfId="0" applyFont="1" applyFill="1" applyBorder="1" applyAlignment="1">
      <alignment vertical="center"/>
    </xf>
    <xf numFmtId="2" fontId="3" fillId="0" borderId="2" xfId="0" quotePrefix="1" applyNumberFormat="1" applyFont="1" applyFill="1" applyBorder="1" applyAlignment="1">
      <alignment horizontal="right" wrapText="1"/>
    </xf>
    <xf numFmtId="2" fontId="5" fillId="0" borderId="2" xfId="0" applyNumberFormat="1" applyFont="1" applyFill="1" applyBorder="1" applyAlignment="1">
      <alignment horizontal="right"/>
    </xf>
    <xf numFmtId="0" fontId="1" fillId="0" borderId="3" xfId="0" applyFont="1" applyFill="1" applyBorder="1" applyAlignment="1">
      <alignment horizontal="center" vertical="top"/>
    </xf>
    <xf numFmtId="0" fontId="5" fillId="0" borderId="3" xfId="0" applyFont="1" applyFill="1" applyBorder="1" applyAlignment="1">
      <alignment vertical="center"/>
    </xf>
    <xf numFmtId="2" fontId="5" fillId="0" borderId="2" xfId="0" applyNumberFormat="1" applyFont="1" applyFill="1" applyBorder="1" applyAlignment="1">
      <alignment horizontal="left" vertical="center"/>
    </xf>
    <xf numFmtId="0" fontId="3" fillId="0" borderId="2" xfId="0" applyFont="1" applyFill="1" applyBorder="1" applyAlignment="1">
      <alignment horizontal="left" wrapText="1"/>
    </xf>
    <xf numFmtId="0" fontId="3" fillId="0" borderId="2" xfId="0" applyFont="1" applyFill="1" applyBorder="1" applyAlignment="1">
      <alignment horizontal="right" vertical="top" wrapText="1"/>
    </xf>
    <xf numFmtId="0" fontId="1" fillId="0" borderId="0" xfId="0" applyFont="1" applyFill="1" applyBorder="1" applyAlignment="1">
      <alignment wrapText="1"/>
    </xf>
    <xf numFmtId="0" fontId="3" fillId="0" borderId="3" xfId="0" quotePrefix="1" applyFont="1" applyFill="1" applyBorder="1" applyAlignment="1">
      <alignment horizontal="center" wrapText="1"/>
    </xf>
    <xf numFmtId="1" fontId="5" fillId="0" borderId="3" xfId="0" applyNumberFormat="1" applyFont="1" applyFill="1" applyBorder="1" applyAlignment="1">
      <alignment horizontal="center" wrapText="1"/>
    </xf>
    <xf numFmtId="1" fontId="3" fillId="0" borderId="1" xfId="0" applyNumberFormat="1" applyFont="1" applyFill="1" applyBorder="1" applyAlignment="1">
      <alignment horizontal="center"/>
    </xf>
    <xf numFmtId="0" fontId="3" fillId="0" borderId="1" xfId="0" applyFont="1" applyFill="1" applyBorder="1" applyAlignment="1">
      <alignment vertical="center"/>
    </xf>
    <xf numFmtId="0" fontId="5" fillId="0" borderId="1" xfId="0" applyFont="1" applyFill="1" applyBorder="1" applyAlignment="1">
      <alignment horizontal="justify" vertical="top" wrapText="1"/>
    </xf>
    <xf numFmtId="1" fontId="5" fillId="0" borderId="1" xfId="0" applyNumberFormat="1" applyFont="1" applyFill="1" applyBorder="1" applyAlignment="1">
      <alignment horizontal="center"/>
    </xf>
    <xf numFmtId="2" fontId="5" fillId="0" borderId="1" xfId="0" applyNumberFormat="1" applyFont="1" applyFill="1" applyBorder="1" applyAlignment="1">
      <alignment horizontal="center" vertical="center" wrapText="1"/>
    </xf>
    <xf numFmtId="0" fontId="5" fillId="0" borderId="1" xfId="0" applyFont="1" applyFill="1" applyBorder="1" applyAlignment="1"/>
    <xf numFmtId="0" fontId="3" fillId="0" borderId="0" xfId="0" applyFont="1" applyFill="1" applyBorder="1" applyAlignment="1"/>
    <xf numFmtId="2" fontId="1" fillId="0" borderId="1" xfId="0" applyNumberFormat="1" applyFont="1" applyFill="1" applyBorder="1" applyAlignment="1">
      <alignment horizontal="center"/>
    </xf>
    <xf numFmtId="0" fontId="3" fillId="0" borderId="0" xfId="0" applyFont="1" applyFill="1" applyBorder="1" applyAlignment="1">
      <alignment horizontal="center" vertical="top" wrapText="1"/>
    </xf>
    <xf numFmtId="2" fontId="3" fillId="0" borderId="0" xfId="0" applyNumberFormat="1" applyFont="1" applyFill="1" applyBorder="1" applyAlignment="1"/>
    <xf numFmtId="2" fontId="3" fillId="0" borderId="0" xfId="0" applyNumberFormat="1" applyFont="1" applyFill="1" applyBorder="1" applyAlignment="1">
      <alignment horizontal="center"/>
    </xf>
    <xf numFmtId="2" fontId="3" fillId="0" borderId="0" xfId="0" applyNumberFormat="1" applyFont="1" applyFill="1" applyBorder="1" applyAlignment="1">
      <alignment vertical="center"/>
    </xf>
    <xf numFmtId="0" fontId="3" fillId="0" borderId="0" xfId="0" applyFont="1" applyFill="1" applyBorder="1" applyAlignment="1">
      <alignment vertical="top" wrapText="1"/>
    </xf>
    <xf numFmtId="0" fontId="3" fillId="0" borderId="0" xfId="0" applyFont="1" applyFill="1" applyBorder="1" applyAlignment="1">
      <alignment vertical="top"/>
    </xf>
    <xf numFmtId="0" fontId="3" fillId="0" borderId="0" xfId="0" applyFont="1" applyFill="1" applyBorder="1" applyAlignment="1">
      <alignment horizontal="center" vertical="top"/>
    </xf>
    <xf numFmtId="2" fontId="1" fillId="0" borderId="1" xfId="0" applyNumberFormat="1" applyFont="1" applyFill="1" applyBorder="1" applyAlignment="1">
      <alignment horizontal="center"/>
    </xf>
    <xf numFmtId="0" fontId="3" fillId="0" borderId="1" xfId="1" applyFont="1" applyFill="1" applyBorder="1" applyAlignment="1">
      <alignment horizontal="center" vertical="top" wrapText="1"/>
    </xf>
    <xf numFmtId="0" fontId="3" fillId="0" borderId="2" xfId="1" applyFont="1" applyFill="1" applyBorder="1" applyAlignment="1">
      <alignment horizontal="justify" vertical="top" wrapText="1"/>
    </xf>
    <xf numFmtId="1" fontId="3" fillId="0" borderId="3" xfId="1" applyNumberFormat="1" applyFont="1" applyFill="1" applyBorder="1" applyAlignment="1">
      <alignment horizontal="center" vertical="center"/>
    </xf>
    <xf numFmtId="0" fontId="3" fillId="0" borderId="1" xfId="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2" fontId="3" fillId="0" borderId="1" xfId="1" applyNumberFormat="1" applyFont="1" applyFill="1" applyBorder="1" applyAlignment="1">
      <alignment horizontal="center" vertical="center"/>
    </xf>
    <xf numFmtId="2" fontId="3" fillId="0" borderId="2" xfId="1" applyNumberFormat="1" applyFont="1" applyFill="1" applyBorder="1" applyAlignment="1">
      <alignment horizontal="right" vertical="center"/>
    </xf>
    <xf numFmtId="0" fontId="5" fillId="0" borderId="3" xfId="1" applyFont="1" applyFill="1" applyBorder="1" applyAlignment="1">
      <alignment vertical="center"/>
    </xf>
    <xf numFmtId="2" fontId="5" fillId="0" borderId="1" xfId="1" applyNumberFormat="1" applyFont="1" applyFill="1" applyBorder="1" applyAlignment="1">
      <alignment horizontal="center" vertical="center"/>
    </xf>
    <xf numFmtId="2" fontId="5" fillId="0" borderId="2" xfId="1" applyNumberFormat="1" applyFont="1" applyFill="1" applyBorder="1" applyAlignment="1">
      <alignment horizontal="right" vertical="center"/>
    </xf>
    <xf numFmtId="0" fontId="3" fillId="0" borderId="1" xfId="1" applyFont="1" applyFill="1" applyBorder="1" applyAlignment="1">
      <alignment horizontal="center" vertical="top"/>
    </xf>
    <xf numFmtId="0" fontId="3" fillId="0" borderId="1" xfId="1" applyFont="1" applyFill="1" applyBorder="1" applyAlignment="1">
      <alignment horizontal="center" vertical="center"/>
    </xf>
    <xf numFmtId="0" fontId="3" fillId="0" borderId="2" xfId="1" applyFont="1" applyFill="1" applyBorder="1"/>
    <xf numFmtId="0" fontId="3" fillId="0" borderId="1" xfId="1" applyFont="1" applyFill="1" applyBorder="1" applyAlignment="1">
      <alignment horizontal="center"/>
    </xf>
    <xf numFmtId="2" fontId="3" fillId="0" borderId="1" xfId="1" applyNumberFormat="1" applyFont="1" applyFill="1" applyBorder="1" applyAlignment="1">
      <alignment horizontal="center"/>
    </xf>
    <xf numFmtId="2" fontId="3" fillId="0" borderId="3" xfId="1" applyNumberFormat="1" applyFont="1" applyFill="1" applyBorder="1" applyAlignment="1">
      <alignment horizontal="center" vertical="center"/>
    </xf>
    <xf numFmtId="0" fontId="5" fillId="0" borderId="2" xfId="1" applyFont="1" applyFill="1" applyBorder="1" applyAlignment="1">
      <alignment horizontal="justify" vertical="top" wrapText="1"/>
    </xf>
    <xf numFmtId="0" fontId="2" fillId="0" borderId="2" xfId="1" applyFont="1" applyFill="1" applyBorder="1" applyAlignment="1"/>
    <xf numFmtId="1" fontId="3" fillId="0" borderId="3" xfId="1" applyNumberFormat="1" applyFont="1" applyFill="1" applyBorder="1" applyAlignment="1">
      <alignment vertical="center"/>
    </xf>
    <xf numFmtId="0" fontId="3" fillId="0" borderId="2" xfId="1" applyFont="1" applyFill="1" applyBorder="1" applyAlignment="1">
      <alignment wrapText="1"/>
    </xf>
    <xf numFmtId="0" fontId="3" fillId="0" borderId="2" xfId="1" applyFont="1" applyFill="1" applyBorder="1" applyAlignment="1"/>
    <xf numFmtId="1" fontId="3" fillId="0" borderId="3" xfId="1" applyNumberFormat="1" applyFont="1" applyFill="1" applyBorder="1" applyAlignment="1">
      <alignment horizontal="center"/>
    </xf>
    <xf numFmtId="0" fontId="3" fillId="0" borderId="1" xfId="1" applyFont="1" applyFill="1" applyBorder="1" applyAlignment="1">
      <alignment horizontal="center" wrapText="1"/>
    </xf>
    <xf numFmtId="2" fontId="3" fillId="0" borderId="1" xfId="1" applyNumberFormat="1" applyFont="1" applyFill="1" applyBorder="1" applyAlignment="1">
      <alignment horizontal="center" wrapText="1"/>
    </xf>
    <xf numFmtId="2" fontId="3" fillId="0" borderId="2" xfId="1" applyNumberFormat="1" applyFont="1" applyFill="1" applyBorder="1" applyAlignment="1">
      <alignment horizontal="right"/>
    </xf>
    <xf numFmtId="0" fontId="3" fillId="0" borderId="3" xfId="1" applyFont="1" applyFill="1" applyBorder="1" applyAlignment="1">
      <alignment vertical="center"/>
    </xf>
    <xf numFmtId="0" fontId="3" fillId="0" borderId="1" xfId="0" applyFont="1" applyFill="1" applyBorder="1" applyAlignment="1">
      <alignment horizontal="center" vertical="top" wrapText="1"/>
    </xf>
    <xf numFmtId="0" fontId="0" fillId="0" borderId="0" xfId="0" applyFill="1"/>
    <xf numFmtId="2" fontId="0" fillId="0" borderId="0" xfId="0" applyNumberFormat="1" applyFill="1"/>
    <xf numFmtId="2" fontId="2" fillId="0" borderId="1" xfId="0" applyNumberFormat="1" applyFont="1" applyFill="1" applyBorder="1" applyAlignment="1">
      <alignment horizontal="right" vertical="center"/>
    </xf>
    <xf numFmtId="0" fontId="3" fillId="0" borderId="0" xfId="0" applyFont="1" applyFill="1" applyBorder="1" applyAlignment="1">
      <alignment horizontal="center"/>
    </xf>
    <xf numFmtId="0" fontId="4" fillId="0" borderId="0" xfId="0" applyFont="1" applyAlignment="1">
      <alignment vertical="center" wrapText="1"/>
    </xf>
    <xf numFmtId="0" fontId="1" fillId="0" borderId="0" xfId="0" applyFont="1" applyAlignment="1">
      <alignment wrapText="1"/>
    </xf>
    <xf numFmtId="0" fontId="1" fillId="0" borderId="0" xfId="0" applyFont="1"/>
    <xf numFmtId="0" fontId="2" fillId="0" borderId="0" xfId="0" applyFont="1" applyAlignment="1">
      <alignment horizontal="center" vertical="center" wrapText="1"/>
    </xf>
    <xf numFmtId="0" fontId="2"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right" vertical="center" wrapText="1"/>
    </xf>
    <xf numFmtId="2" fontId="1" fillId="0" borderId="1" xfId="0" applyNumberFormat="1" applyFont="1" applyFill="1" applyBorder="1" applyAlignment="1">
      <alignment horizontal="center"/>
    </xf>
    <xf numFmtId="0" fontId="3" fillId="0" borderId="1" xfId="0" applyFont="1" applyFill="1" applyBorder="1" applyAlignment="1">
      <alignment horizontal="center" vertical="top" wrapText="1"/>
    </xf>
    <xf numFmtId="0" fontId="1" fillId="3" borderId="1" xfId="0" applyFont="1" applyFill="1" applyBorder="1" applyAlignment="1">
      <alignment horizontal="center" vertical="top"/>
    </xf>
    <xf numFmtId="0" fontId="1" fillId="3" borderId="1" xfId="0" applyFont="1" applyFill="1" applyBorder="1" applyAlignment="1">
      <alignment horizontal="center" vertical="top" wrapText="1"/>
    </xf>
    <xf numFmtId="0" fontId="1" fillId="3" borderId="2" xfId="0" applyNumberFormat="1" applyFont="1" applyFill="1" applyBorder="1" applyAlignment="1">
      <alignment horizontal="left" vertical="top" wrapText="1"/>
    </xf>
    <xf numFmtId="0" fontId="1" fillId="3" borderId="3" xfId="0" applyFont="1" applyFill="1" applyBorder="1" applyAlignment="1">
      <alignment horizontal="center"/>
    </xf>
    <xf numFmtId="0" fontId="1" fillId="3" borderId="1" xfId="0" applyFont="1" applyFill="1" applyBorder="1" applyAlignment="1">
      <alignment horizontal="center"/>
    </xf>
    <xf numFmtId="2" fontId="1" fillId="3" borderId="1" xfId="0" applyNumberFormat="1" applyFont="1" applyFill="1" applyBorder="1" applyAlignment="1">
      <alignment horizontal="center"/>
    </xf>
    <xf numFmtId="2" fontId="2" fillId="3" borderId="2" xfId="0" applyNumberFormat="1" applyFont="1" applyFill="1" applyBorder="1" applyAlignment="1">
      <alignment horizontal="right"/>
    </xf>
    <xf numFmtId="0" fontId="2" fillId="3" borderId="3" xfId="0" applyFont="1" applyFill="1" applyBorder="1"/>
    <xf numFmtId="0" fontId="2" fillId="3" borderId="2" xfId="0" applyNumberFormat="1" applyFont="1" applyFill="1" applyBorder="1" applyAlignment="1">
      <alignment horizontal="right" vertical="top" wrapText="1"/>
    </xf>
    <xf numFmtId="0" fontId="1" fillId="3" borderId="0" xfId="0" applyFont="1" applyFill="1"/>
    <xf numFmtId="2" fontId="1" fillId="0" borderId="0" xfId="0" applyNumberFormat="1" applyFont="1" applyAlignment="1">
      <alignment wrapText="1"/>
    </xf>
    <xf numFmtId="0" fontId="3" fillId="0" borderId="1" xfId="0" applyFont="1" applyFill="1" applyBorder="1" applyAlignment="1">
      <alignment horizontal="center" vertical="top" wrapText="1"/>
    </xf>
    <xf numFmtId="0" fontId="3" fillId="3" borderId="2" xfId="0" applyFont="1" applyFill="1" applyBorder="1" applyAlignment="1">
      <alignment horizontal="justify" vertical="top" wrapText="1"/>
    </xf>
    <xf numFmtId="2" fontId="1" fillId="3" borderId="2" xfId="0" applyNumberFormat="1" applyFont="1" applyFill="1" applyBorder="1" applyAlignment="1">
      <alignment horizontal="right"/>
    </xf>
    <xf numFmtId="0" fontId="1" fillId="3" borderId="3" xfId="0" applyFont="1" applyFill="1" applyBorder="1"/>
    <xf numFmtId="0" fontId="1" fillId="3" borderId="2" xfId="0" applyFont="1" applyFill="1" applyBorder="1" applyAlignment="1">
      <alignment vertical="top" wrapText="1"/>
    </xf>
    <xf numFmtId="2" fontId="3" fillId="3" borderId="2" xfId="0" applyNumberFormat="1" applyFont="1" applyFill="1" applyBorder="1" applyAlignment="1">
      <alignment horizontal="right"/>
    </xf>
    <xf numFmtId="0" fontId="1" fillId="3" borderId="2" xfId="0" applyFont="1" applyFill="1" applyBorder="1" applyAlignment="1">
      <alignment horizontal="right" vertical="top" wrapText="1"/>
    </xf>
    <xf numFmtId="0" fontId="2" fillId="3" borderId="1" xfId="0" applyFont="1" applyFill="1" applyBorder="1" applyAlignment="1">
      <alignment horizontal="center" vertical="top"/>
    </xf>
    <xf numFmtId="0" fontId="2" fillId="3" borderId="1" xfId="0" applyFont="1" applyFill="1" applyBorder="1" applyAlignment="1">
      <alignment horizontal="center" vertical="top" wrapText="1"/>
    </xf>
    <xf numFmtId="0" fontId="2" fillId="3" borderId="2" xfId="0" applyFont="1" applyFill="1" applyBorder="1" applyAlignment="1">
      <alignment horizontal="right" vertical="top" wrapText="1"/>
    </xf>
    <xf numFmtId="0" fontId="2" fillId="3" borderId="3" xfId="0" applyFont="1" applyFill="1" applyBorder="1" applyAlignment="1">
      <alignment horizontal="center"/>
    </xf>
    <xf numFmtId="0" fontId="2" fillId="3" borderId="1" xfId="0" applyFont="1" applyFill="1" applyBorder="1" applyAlignment="1">
      <alignment horizontal="center"/>
    </xf>
    <xf numFmtId="2" fontId="2" fillId="3" borderId="1" xfId="0" applyNumberFormat="1" applyFont="1" applyFill="1" applyBorder="1" applyAlignment="1">
      <alignment horizontal="center"/>
    </xf>
    <xf numFmtId="0" fontId="2" fillId="3" borderId="0" xfId="0" applyFont="1" applyFill="1"/>
    <xf numFmtId="0" fontId="1" fillId="3" borderId="2" xfId="0" applyNumberFormat="1" applyFont="1" applyFill="1" applyBorder="1" applyAlignment="1">
      <alignment vertical="top" wrapText="1"/>
    </xf>
    <xf numFmtId="0" fontId="2" fillId="0" borderId="0" xfId="0" applyFont="1" applyAlignment="1">
      <alignment wrapText="1"/>
    </xf>
    <xf numFmtId="0" fontId="2" fillId="0" borderId="0" xfId="0" applyFont="1"/>
    <xf numFmtId="2" fontId="1" fillId="0" borderId="0" xfId="0" applyNumberFormat="1" applyFont="1"/>
    <xf numFmtId="2" fontId="1" fillId="0" borderId="1" xfId="0" applyNumberFormat="1" applyFont="1" applyFill="1" applyBorder="1" applyAlignment="1">
      <alignment horizontal="center"/>
    </xf>
    <xf numFmtId="0" fontId="2" fillId="3" borderId="2" xfId="0" applyNumberFormat="1" applyFont="1" applyFill="1" applyBorder="1" applyAlignment="1">
      <alignment horizontal="left" vertical="top" wrapText="1"/>
    </xf>
    <xf numFmtId="0" fontId="2" fillId="3" borderId="2" xfId="0" applyNumberFormat="1" applyFont="1" applyFill="1" applyBorder="1" applyAlignment="1">
      <alignment horizontal="center" vertical="center" wrapText="1"/>
    </xf>
    <xf numFmtId="2" fontId="1" fillId="0" borderId="1" xfId="0" applyNumberFormat="1" applyFont="1" applyFill="1" applyBorder="1" applyAlignment="1">
      <alignment horizontal="center"/>
    </xf>
    <xf numFmtId="0" fontId="2" fillId="3" borderId="2" xfId="0" applyFont="1" applyFill="1" applyBorder="1" applyAlignment="1">
      <alignment vertical="top" wrapText="1"/>
    </xf>
    <xf numFmtId="2" fontId="1" fillId="0" borderId="0" xfId="0" applyNumberFormat="1" applyFont="1" applyAlignment="1">
      <alignment horizontal="right" vertical="center" wrapText="1"/>
    </xf>
    <xf numFmtId="0" fontId="4" fillId="0" borderId="0" xfId="0" applyFont="1" applyAlignment="1">
      <alignment horizontal="center" vertical="center" wrapText="1"/>
    </xf>
    <xf numFmtId="0" fontId="1" fillId="0" borderId="0" xfId="0" applyFont="1" applyFill="1" applyAlignment="1">
      <alignment horizontal="right"/>
    </xf>
    <xf numFmtId="2" fontId="1" fillId="0" borderId="2" xfId="0" applyNumberFormat="1" applyFont="1" applyFill="1" applyBorder="1" applyAlignment="1">
      <alignment horizontal="center"/>
    </xf>
    <xf numFmtId="2" fontId="1" fillId="0" borderId="3" xfId="0" applyNumberFormat="1" applyFont="1" applyFill="1" applyBorder="1" applyAlignment="1">
      <alignment horizontal="center"/>
    </xf>
    <xf numFmtId="2" fontId="1" fillId="0" borderId="1" xfId="0" applyNumberFormat="1" applyFont="1" applyFill="1" applyBorder="1" applyAlignment="1">
      <alignment horizontal="center"/>
    </xf>
    <xf numFmtId="0" fontId="2" fillId="0" borderId="0" xfId="0" applyFont="1" applyFill="1" applyAlignment="1">
      <alignment horizontal="center" vertical="center"/>
    </xf>
    <xf numFmtId="0" fontId="4" fillId="0" borderId="0" xfId="0" applyFont="1" applyFill="1" applyAlignment="1">
      <alignment horizontal="center" vertical="center" wrapText="1"/>
    </xf>
    <xf numFmtId="0" fontId="15" fillId="0" borderId="0" xfId="0" applyFont="1" applyFill="1" applyBorder="1" applyAlignment="1">
      <alignment horizontal="center" vertical="center" wrapText="1"/>
    </xf>
    <xf numFmtId="0" fontId="4" fillId="0" borderId="0" xfId="0" applyFont="1" applyAlignment="1">
      <alignment horizontal="center" vertical="center"/>
    </xf>
    <xf numFmtId="0" fontId="5" fillId="2" borderId="0" xfId="9" applyFont="1" applyFill="1" applyBorder="1" applyAlignment="1">
      <alignment horizontal="center"/>
    </xf>
    <xf numFmtId="0" fontId="5" fillId="2" borderId="0" xfId="9" applyFont="1" applyFill="1" applyBorder="1" applyAlignment="1">
      <alignment horizontal="center" vertical="center"/>
    </xf>
    <xf numFmtId="0" fontId="3" fillId="2" borderId="0" xfId="9" applyFont="1" applyFill="1" applyBorder="1"/>
    <xf numFmtId="0" fontId="3" fillId="0" borderId="0" xfId="9" applyFont="1" applyBorder="1" applyAlignment="1">
      <alignment wrapText="1"/>
    </xf>
    <xf numFmtId="0" fontId="3" fillId="0" borderId="0" xfId="9" applyFont="1" applyBorder="1"/>
    <xf numFmtId="0" fontId="3" fillId="0" borderId="4" xfId="9" applyFont="1" applyBorder="1" applyAlignment="1">
      <alignment horizontal="center" wrapText="1"/>
    </xf>
    <xf numFmtId="0" fontId="8" fillId="0" borderId="0" xfId="9" applyFont="1" applyBorder="1"/>
    <xf numFmtId="0" fontId="3" fillId="0" borderId="4" xfId="9" applyFont="1" applyBorder="1" applyAlignment="1">
      <alignment horizontal="center" vertical="center" wrapText="1"/>
    </xf>
    <xf numFmtId="0" fontId="3" fillId="0" borderId="0" xfId="9" applyFont="1" applyBorder="1" applyAlignment="1">
      <alignment horizontal="center"/>
    </xf>
    <xf numFmtId="0" fontId="3" fillId="0" borderId="0" xfId="9" applyFont="1" applyBorder="1" applyAlignment="1">
      <alignment horizontal="center" wrapText="1"/>
    </xf>
    <xf numFmtId="0" fontId="3" fillId="2" borderId="0" xfId="9" applyFont="1" applyFill="1" applyAlignment="1">
      <alignment vertical="top"/>
    </xf>
    <xf numFmtId="0" fontId="5" fillId="0" borderId="4" xfId="9" applyFont="1" applyBorder="1" applyAlignment="1">
      <alignment horizontal="center" vertical="center" wrapText="1"/>
    </xf>
    <xf numFmtId="1" fontId="5" fillId="0" borderId="4" xfId="9" applyNumberFormat="1" applyFont="1" applyBorder="1" applyAlignment="1">
      <alignment horizontal="center" vertical="center" wrapText="1"/>
    </xf>
    <xf numFmtId="2" fontId="5" fillId="0" borderId="4" xfId="9" applyNumberFormat="1" applyFont="1" applyBorder="1" applyAlignment="1">
      <alignment horizontal="center" vertical="center" wrapText="1"/>
    </xf>
    <xf numFmtId="0" fontId="5" fillId="0" borderId="4" xfId="9" applyFont="1" applyBorder="1" applyAlignment="1">
      <alignment vertical="center" wrapText="1"/>
    </xf>
    <xf numFmtId="1" fontId="3" fillId="0" borderId="4" xfId="9" applyNumberFormat="1" applyFont="1" applyBorder="1" applyAlignment="1">
      <alignment horizontal="center" vertical="center" wrapText="1"/>
    </xf>
    <xf numFmtId="0" fontId="3" fillId="0" borderId="4" xfId="9" applyFont="1" applyBorder="1" applyAlignment="1">
      <alignment vertical="center" wrapText="1"/>
    </xf>
    <xf numFmtId="0" fontId="3" fillId="0" borderId="0" xfId="9" applyFont="1" applyBorder="1" applyAlignment="1">
      <alignment horizontal="center" vertical="center"/>
    </xf>
    <xf numFmtId="1" fontId="3" fillId="0" borderId="0" xfId="9" applyNumberFormat="1" applyFont="1" applyBorder="1" applyAlignment="1">
      <alignment horizontal="center" vertical="center"/>
    </xf>
    <xf numFmtId="0" fontId="3" fillId="0" borderId="0" xfId="9" applyFont="1" applyBorder="1" applyAlignment="1">
      <alignment vertical="center"/>
    </xf>
    <xf numFmtId="0" fontId="3" fillId="0" borderId="6" xfId="9" applyFont="1" applyBorder="1" applyAlignment="1">
      <alignment horizontal="center" vertical="center" wrapText="1"/>
    </xf>
    <xf numFmtId="1" fontId="3" fillId="0" borderId="6" xfId="9" applyNumberFormat="1" applyFont="1" applyBorder="1" applyAlignment="1">
      <alignment horizontal="center" vertical="center" wrapText="1"/>
    </xf>
    <xf numFmtId="0" fontId="3" fillId="0" borderId="7" xfId="9" applyFont="1" applyBorder="1" applyAlignment="1">
      <alignment horizontal="center" vertical="center" wrapText="1"/>
    </xf>
    <xf numFmtId="2" fontId="3" fillId="0" borderId="4" xfId="9" applyNumberFormat="1" applyFont="1" applyBorder="1" applyAlignment="1">
      <alignment vertical="center" wrapText="1"/>
    </xf>
    <xf numFmtId="0" fontId="3" fillId="0" borderId="0" xfId="9" applyFont="1" applyBorder="1" applyAlignment="1">
      <alignment horizontal="center" vertical="center" wrapText="1"/>
    </xf>
    <xf numFmtId="1" fontId="3" fillId="0" borderId="0" xfId="9" applyNumberFormat="1" applyFont="1" applyBorder="1" applyAlignment="1">
      <alignment horizontal="center" vertical="center" wrapText="1"/>
    </xf>
    <xf numFmtId="0" fontId="3" fillId="0" borderId="0" xfId="9" applyFont="1" applyBorder="1" applyAlignment="1">
      <alignment vertical="center" wrapText="1"/>
    </xf>
    <xf numFmtId="0" fontId="15" fillId="2" borderId="5" xfId="9" applyFont="1" applyFill="1" applyBorder="1" applyAlignment="1">
      <alignment horizontal="center" vertical="center" wrapText="1"/>
    </xf>
    <xf numFmtId="0" fontId="20" fillId="0" borderId="6" xfId="9"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2" fillId="0" borderId="4" xfId="0" applyFont="1" applyFill="1" applyBorder="1" applyAlignment="1">
      <alignment vertical="top" wrapText="1"/>
    </xf>
    <xf numFmtId="0" fontId="2" fillId="0" borderId="4" xfId="0" applyFont="1" applyFill="1" applyBorder="1" applyAlignment="1">
      <alignment horizontal="center" vertical="center"/>
    </xf>
    <xf numFmtId="2" fontId="2" fillId="0" borderId="4" xfId="0" applyNumberFormat="1" applyFont="1" applyFill="1" applyBorder="1" applyAlignment="1">
      <alignment horizontal="center" vertical="center"/>
    </xf>
    <xf numFmtId="2" fontId="2" fillId="0" borderId="4" xfId="0" applyNumberFormat="1" applyFont="1" applyFill="1" applyBorder="1" applyAlignment="1">
      <alignment horizontal="right" vertical="center"/>
    </xf>
    <xf numFmtId="2" fontId="2" fillId="0" borderId="4" xfId="0" applyNumberFormat="1" applyFont="1" applyFill="1" applyBorder="1" applyAlignment="1">
      <alignment horizontal="center" vertical="center" wrapText="1"/>
    </xf>
    <xf numFmtId="2" fontId="1" fillId="0" borderId="0" xfId="0" applyNumberFormat="1" applyFont="1" applyFill="1" applyAlignment="1">
      <alignment horizontal="center" wrapText="1"/>
    </xf>
    <xf numFmtId="0" fontId="5" fillId="0" borderId="4" xfId="0" applyFont="1" applyFill="1" applyBorder="1" applyAlignment="1">
      <alignment horizontal="center" vertical="top" wrapText="1"/>
    </xf>
    <xf numFmtId="0" fontId="5" fillId="0" borderId="4" xfId="0" applyFont="1" applyFill="1" applyBorder="1" applyAlignment="1">
      <alignment horizontal="center" vertical="center" wrapText="1"/>
    </xf>
    <xf numFmtId="2" fontId="5" fillId="0" borderId="4"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5" fillId="0" borderId="4" xfId="0" applyFont="1" applyFill="1" applyBorder="1" applyAlignment="1">
      <alignment horizontal="justify" vertical="center"/>
    </xf>
    <xf numFmtId="0" fontId="5" fillId="0" borderId="4" xfId="0" applyFont="1" applyFill="1" applyBorder="1" applyAlignment="1">
      <alignment horizontal="center" vertical="center"/>
    </xf>
    <xf numFmtId="0" fontId="5" fillId="0" borderId="4" xfId="0" applyFont="1" applyFill="1" applyBorder="1" applyAlignment="1">
      <alignment horizontal="right" vertical="center"/>
    </xf>
    <xf numFmtId="2" fontId="5" fillId="0" borderId="4" xfId="0" applyNumberFormat="1" applyFont="1" applyFill="1" applyBorder="1" applyAlignment="1">
      <alignment horizontal="center" vertical="center"/>
    </xf>
    <xf numFmtId="0" fontId="5" fillId="0" borderId="4" xfId="0" applyFont="1" applyFill="1" applyBorder="1" applyAlignment="1">
      <alignment horizontal="right" vertical="center" wrapText="1"/>
    </xf>
    <xf numFmtId="2" fontId="3" fillId="0" borderId="0" xfId="0" applyNumberFormat="1" applyFont="1" applyFill="1" applyBorder="1" applyAlignment="1">
      <alignment horizontal="center" wrapText="1"/>
    </xf>
    <xf numFmtId="0" fontId="2" fillId="0" borderId="4" xfId="0" applyFont="1" applyBorder="1" applyAlignment="1">
      <alignment horizontal="center" vertical="center"/>
    </xf>
    <xf numFmtId="0" fontId="1" fillId="0" borderId="4" xfId="0" applyFont="1" applyBorder="1" applyAlignment="1">
      <alignment horizontal="center" vertical="center"/>
    </xf>
    <xf numFmtId="2" fontId="1" fillId="0" borderId="4" xfId="0" applyNumberFormat="1" applyFont="1" applyBorder="1" applyAlignment="1">
      <alignment horizontal="right" vertical="center" wrapText="1"/>
    </xf>
    <xf numFmtId="2" fontId="2" fillId="0" borderId="4" xfId="0" applyNumberFormat="1" applyFont="1" applyBorder="1" applyAlignment="1">
      <alignment horizontal="right" vertical="center" wrapText="1"/>
    </xf>
    <xf numFmtId="0" fontId="22" fillId="0" borderId="4" xfId="0" applyFont="1" applyBorder="1" applyAlignment="1">
      <alignment wrapText="1"/>
    </xf>
    <xf numFmtId="0" fontId="21" fillId="0" borderId="4" xfId="0" applyFont="1" applyBorder="1" applyAlignment="1">
      <alignment vertical="center" wrapText="1"/>
    </xf>
    <xf numFmtId="0" fontId="23" fillId="0" borderId="4" xfId="0" applyFont="1" applyBorder="1" applyAlignment="1">
      <alignment vertical="center" wrapText="1"/>
    </xf>
    <xf numFmtId="0" fontId="2" fillId="0" borderId="4" xfId="0" applyFont="1" applyBorder="1" applyAlignment="1">
      <alignment horizontal="center" vertical="center" wrapText="1"/>
    </xf>
    <xf numFmtId="0" fontId="4" fillId="0" borderId="8" xfId="0" applyFont="1" applyFill="1" applyBorder="1" applyAlignment="1">
      <alignment horizontal="center" vertical="center"/>
    </xf>
    <xf numFmtId="0" fontId="5" fillId="0" borderId="5" xfId="9" applyFont="1" applyBorder="1" applyAlignment="1">
      <alignment wrapText="1"/>
    </xf>
    <xf numFmtId="2" fontId="1" fillId="0" borderId="4" xfId="0" applyNumberFormat="1" applyFont="1" applyFill="1" applyBorder="1" applyAlignment="1" applyProtection="1">
      <alignment horizontal="center"/>
      <protection locked="0"/>
    </xf>
    <xf numFmtId="2" fontId="1" fillId="0" borderId="4" xfId="0" applyNumberFormat="1" applyFont="1" applyFill="1" applyBorder="1" applyAlignment="1" applyProtection="1">
      <alignment horizontal="center" wrapText="1"/>
      <protection locked="0"/>
    </xf>
    <xf numFmtId="0" fontId="1" fillId="0" borderId="4" xfId="0" applyFont="1" applyFill="1" applyBorder="1" applyProtection="1">
      <protection locked="0"/>
    </xf>
    <xf numFmtId="0" fontId="1" fillId="0" borderId="4" xfId="0" applyFont="1" applyFill="1" applyBorder="1" applyAlignment="1" applyProtection="1">
      <alignment wrapText="1"/>
      <protection locked="0"/>
    </xf>
    <xf numFmtId="2" fontId="3" fillId="0" borderId="4" xfId="0" applyNumberFormat="1" applyFont="1" applyFill="1" applyBorder="1" applyAlignment="1" applyProtection="1">
      <alignment horizontal="center" wrapText="1"/>
      <protection locked="0"/>
    </xf>
    <xf numFmtId="0" fontId="1" fillId="0" borderId="4" xfId="0" applyFont="1" applyFill="1" applyBorder="1" applyAlignment="1" applyProtection="1">
      <alignment horizontal="center" vertical="top"/>
    </xf>
    <xf numFmtId="0" fontId="1" fillId="0" borderId="4" xfId="0" applyFont="1" applyFill="1" applyBorder="1" applyAlignment="1" applyProtection="1">
      <alignment horizontal="center" vertical="top" wrapText="1"/>
    </xf>
    <xf numFmtId="0" fontId="3" fillId="0" borderId="4" xfId="0" applyFont="1" applyFill="1" applyBorder="1" applyAlignment="1" applyProtection="1">
      <alignment horizontal="justify" vertical="top" wrapText="1"/>
    </xf>
    <xf numFmtId="0" fontId="1" fillId="0" borderId="4" xfId="0" applyNumberFormat="1" applyFont="1" applyFill="1" applyBorder="1" applyAlignment="1" applyProtection="1">
      <alignment horizontal="left" vertical="top" wrapText="1"/>
    </xf>
    <xf numFmtId="0" fontId="3" fillId="0" borderId="4" xfId="1" applyFont="1" applyFill="1" applyBorder="1" applyAlignment="1" applyProtection="1">
      <alignment horizontal="center" vertical="top" wrapText="1"/>
    </xf>
    <xf numFmtId="0" fontId="3" fillId="0" borderId="4" xfId="1" applyFont="1" applyFill="1" applyBorder="1" applyAlignment="1" applyProtection="1">
      <alignment horizontal="justify" vertical="top" wrapText="1"/>
    </xf>
    <xf numFmtId="0" fontId="1" fillId="0" borderId="4"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1" fillId="0" borderId="4" xfId="0" applyFont="1" applyFill="1" applyBorder="1" applyAlignment="1" applyProtection="1">
      <alignment vertical="top" wrapText="1"/>
    </xf>
    <xf numFmtId="0" fontId="1" fillId="0" borderId="4" xfId="0" applyNumberFormat="1" applyFont="1" applyBorder="1" applyAlignment="1" applyProtection="1">
      <alignment horizontal="justify" vertical="top" wrapText="1"/>
    </xf>
    <xf numFmtId="2" fontId="1" fillId="0" borderId="4" xfId="0" applyNumberFormat="1" applyFont="1" applyFill="1" applyBorder="1" applyAlignment="1" applyProtection="1">
      <alignment horizontal="center" vertical="top" wrapText="1"/>
    </xf>
    <xf numFmtId="2" fontId="3" fillId="2" borderId="4" xfId="0" applyNumberFormat="1" applyFont="1" applyFill="1" applyBorder="1" applyAlignment="1" applyProtection="1">
      <alignment horizontal="center" vertical="top"/>
    </xf>
    <xf numFmtId="2" fontId="3" fillId="0" borderId="4" xfId="0" applyNumberFormat="1" applyFont="1" applyFill="1" applyBorder="1" applyAlignment="1" applyProtection="1">
      <alignment horizontal="center" vertical="top"/>
    </xf>
    <xf numFmtId="0" fontId="1" fillId="0" borderId="4" xfId="0" applyNumberFormat="1" applyFont="1" applyFill="1" applyBorder="1" applyAlignment="1" applyProtection="1">
      <alignment horizontal="justify" vertical="top" wrapText="1"/>
    </xf>
    <xf numFmtId="165" fontId="3" fillId="0" borderId="4" xfId="0" applyNumberFormat="1" applyFont="1" applyFill="1" applyBorder="1" applyAlignment="1" applyProtection="1">
      <alignment horizontal="center" vertical="top"/>
    </xf>
    <xf numFmtId="0" fontId="1" fillId="0" borderId="4" xfId="0" applyFont="1" applyFill="1" applyBorder="1" applyAlignment="1" applyProtection="1">
      <alignment horizontal="left" vertical="top" wrapText="1"/>
    </xf>
    <xf numFmtId="0" fontId="1" fillId="0" borderId="4" xfId="0" applyNumberFormat="1" applyFont="1" applyFill="1" applyBorder="1" applyAlignment="1" applyProtection="1">
      <alignment vertical="top" wrapText="1"/>
    </xf>
    <xf numFmtId="0" fontId="3" fillId="0" borderId="4" xfId="0" applyFont="1" applyFill="1" applyBorder="1" applyAlignment="1" applyProtection="1">
      <alignment horizontal="center" vertical="top" wrapText="1"/>
    </xf>
    <xf numFmtId="2" fontId="1" fillId="0" borderId="4" xfId="0" applyNumberFormat="1" applyFont="1" applyFill="1" applyBorder="1" applyAlignment="1" applyProtection="1">
      <alignment horizontal="center" vertical="center"/>
    </xf>
    <xf numFmtId="1" fontId="1" fillId="0" borderId="4" xfId="0"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2" fontId="3" fillId="0" borderId="4" xfId="0" applyNumberFormat="1" applyFont="1" applyFill="1" applyBorder="1" applyAlignment="1" applyProtection="1">
      <alignment horizontal="center" vertical="center" wrapText="1"/>
    </xf>
    <xf numFmtId="2" fontId="1" fillId="0" borderId="4" xfId="0" applyNumberFormat="1" applyFont="1" applyFill="1" applyBorder="1" applyAlignment="1" applyProtection="1">
      <alignment horizontal="right" vertical="center"/>
      <protection locked="0"/>
    </xf>
    <xf numFmtId="2" fontId="1" fillId="0" borderId="0" xfId="0" applyNumberFormat="1" applyFont="1" applyFill="1" applyAlignment="1">
      <alignment horizontal="right" vertical="center"/>
    </xf>
    <xf numFmtId="0" fontId="3" fillId="0" borderId="4" xfId="0" applyFont="1" applyFill="1" applyBorder="1" applyAlignment="1" applyProtection="1">
      <alignment horizontal="center" vertical="center" wrapText="1"/>
      <protection locked="0"/>
    </xf>
    <xf numFmtId="2" fontId="16" fillId="0" borderId="4" xfId="0" applyNumberFormat="1" applyFont="1" applyFill="1" applyBorder="1" applyAlignment="1" applyProtection="1">
      <alignment horizontal="center" vertical="center"/>
      <protection locked="0"/>
    </xf>
    <xf numFmtId="2" fontId="16" fillId="0" borderId="4" xfId="0" applyNumberFormat="1" applyFont="1" applyFill="1" applyBorder="1" applyAlignment="1" applyProtection="1">
      <alignment horizontal="center" vertical="center" wrapText="1"/>
      <protection locked="0"/>
    </xf>
    <xf numFmtId="2" fontId="3" fillId="0" borderId="4" xfId="0" applyNumberFormat="1" applyFont="1" applyFill="1" applyBorder="1" applyAlignment="1" applyProtection="1">
      <alignment horizontal="center" vertical="center" wrapText="1"/>
      <protection locked="0"/>
    </xf>
    <xf numFmtId="2" fontId="6" fillId="0" borderId="4" xfId="0" applyNumberFormat="1" applyFont="1" applyFill="1" applyBorder="1" applyAlignment="1" applyProtection="1">
      <alignment horizontal="center" vertical="center"/>
      <protection locked="0"/>
    </xf>
    <xf numFmtId="2" fontId="6" fillId="0" borderId="4" xfId="0" applyNumberFormat="1" applyFont="1" applyFill="1" applyBorder="1" applyAlignment="1" applyProtection="1">
      <alignment horizontal="center" vertical="center" wrapText="1"/>
      <protection locked="0"/>
    </xf>
    <xf numFmtId="2" fontId="6" fillId="0" borderId="4" xfId="0" applyNumberFormat="1" applyFont="1" applyFill="1" applyBorder="1" applyAlignment="1" applyProtection="1">
      <alignment horizontal="right" vertical="center"/>
      <protection locked="0"/>
    </xf>
    <xf numFmtId="2" fontId="6" fillId="0" borderId="4" xfId="0" applyNumberFormat="1" applyFont="1" applyFill="1" applyBorder="1" applyAlignment="1" applyProtection="1">
      <alignment horizontal="right" vertical="center" wrapText="1"/>
      <protection locked="0"/>
    </xf>
    <xf numFmtId="2" fontId="1" fillId="0" borderId="4" xfId="0" applyNumberFormat="1" applyFont="1" applyFill="1" applyBorder="1" applyAlignment="1" applyProtection="1">
      <alignment horizontal="center" vertical="center"/>
      <protection locked="0"/>
    </xf>
    <xf numFmtId="2" fontId="1" fillId="0" borderId="4" xfId="0" applyNumberFormat="1" applyFont="1" applyFill="1" applyBorder="1" applyAlignment="1" applyProtection="1">
      <alignment horizontal="center" vertical="center" wrapText="1"/>
      <protection locked="0"/>
    </xf>
    <xf numFmtId="2" fontId="16" fillId="0" borderId="4" xfId="0" applyNumberFormat="1" applyFont="1" applyFill="1" applyBorder="1" applyAlignment="1" applyProtection="1">
      <alignment horizontal="right" vertical="center"/>
      <protection locked="0"/>
    </xf>
    <xf numFmtId="2" fontId="16" fillId="0" borderId="4" xfId="0" applyNumberFormat="1" applyFont="1" applyFill="1" applyBorder="1" applyAlignment="1" applyProtection="1">
      <alignment horizontal="right" vertical="center" wrapText="1"/>
      <protection locked="0"/>
    </xf>
    <xf numFmtId="2" fontId="0" fillId="0" borderId="4" xfId="0" applyNumberFormat="1" applyFill="1" applyBorder="1" applyAlignment="1" applyProtection="1">
      <alignment horizontal="right" vertical="center"/>
      <protection locked="0"/>
    </xf>
    <xf numFmtId="2" fontId="0" fillId="0" borderId="4" xfId="0" applyNumberFormat="1" applyFill="1" applyBorder="1" applyAlignment="1" applyProtection="1">
      <alignment horizontal="right" vertical="center" wrapText="1"/>
      <protection locked="0"/>
    </xf>
    <xf numFmtId="0" fontId="3" fillId="0" borderId="4" xfId="0" applyFont="1" applyFill="1" applyBorder="1" applyAlignment="1" applyProtection="1">
      <alignment horizontal="center" vertical="center" wrapText="1"/>
    </xf>
    <xf numFmtId="0" fontId="3" fillId="0" borderId="4" xfId="0" applyNumberFormat="1" applyFont="1" applyFill="1" applyBorder="1" applyAlignment="1" applyProtection="1">
      <alignment horizontal="justify" vertical="top" wrapText="1"/>
    </xf>
    <xf numFmtId="1" fontId="3" fillId="0" borderId="4" xfId="0" applyNumberFormat="1" applyFont="1" applyFill="1" applyBorder="1" applyAlignment="1" applyProtection="1">
      <alignment horizontal="center" vertical="center" wrapText="1"/>
    </xf>
    <xf numFmtId="0" fontId="3" fillId="0" borderId="4" xfId="0" applyFont="1" applyFill="1" applyBorder="1" applyAlignment="1" applyProtection="1">
      <alignment vertical="top" wrapText="1"/>
    </xf>
    <xf numFmtId="0" fontId="3" fillId="0" borderId="4" xfId="0" applyFont="1" applyFill="1" applyBorder="1" applyAlignment="1" applyProtection="1">
      <alignment horizontal="justify" vertical="top"/>
    </xf>
    <xf numFmtId="0" fontId="5" fillId="0" borderId="4" xfId="0" applyFont="1" applyFill="1" applyBorder="1" applyAlignment="1" applyProtection="1">
      <alignment horizontal="justify" vertical="center" wrapText="1"/>
    </xf>
    <xf numFmtId="0" fontId="3" fillId="0" borderId="4" xfId="0" applyFont="1" applyFill="1" applyBorder="1" applyAlignment="1" applyProtection="1">
      <alignment vertical="center" wrapText="1"/>
    </xf>
    <xf numFmtId="0" fontId="5" fillId="0" borderId="4" xfId="0" applyFont="1" applyFill="1" applyBorder="1" applyAlignment="1" applyProtection="1">
      <alignment horizontal="justify" vertical="top" wrapText="1"/>
    </xf>
    <xf numFmtId="0" fontId="13" fillId="0" borderId="4" xfId="0" applyFont="1" applyFill="1" applyBorder="1" applyAlignment="1" applyProtection="1">
      <alignment horizontal="justify" vertical="top" wrapText="1"/>
    </xf>
    <xf numFmtId="0" fontId="1" fillId="0" borderId="4" xfId="0" applyFont="1" applyFill="1" applyBorder="1" applyAlignment="1" applyProtection="1">
      <alignment vertical="center" wrapText="1"/>
    </xf>
    <xf numFmtId="0" fontId="3" fillId="0" borderId="4" xfId="0" applyFont="1" applyFill="1" applyBorder="1" applyAlignment="1" applyProtection="1">
      <alignment horizontal="justify" vertical="center" wrapText="1"/>
    </xf>
    <xf numFmtId="0" fontId="3" fillId="0" borderId="4" xfId="0" applyNumberFormat="1" applyFont="1" applyFill="1" applyBorder="1" applyAlignment="1" applyProtection="1">
      <alignment horizontal="justify" vertical="center" wrapText="1"/>
    </xf>
    <xf numFmtId="0" fontId="3" fillId="0" borderId="4" xfId="0" applyFont="1" applyFill="1" applyBorder="1" applyAlignment="1" applyProtection="1">
      <alignment horizontal="center" vertical="top" wrapText="1"/>
    </xf>
    <xf numFmtId="0" fontId="3" fillId="0" borderId="4" xfId="8" applyFont="1" applyFill="1" applyBorder="1" applyAlignment="1" applyProtection="1">
      <alignment horizontal="center" vertical="top" wrapText="1"/>
    </xf>
    <xf numFmtId="2" fontId="3" fillId="0" borderId="4" xfId="8" applyNumberFormat="1" applyFont="1" applyFill="1" applyBorder="1" applyAlignment="1" applyProtection="1">
      <alignment vertical="top"/>
    </xf>
    <xf numFmtId="0" fontId="3" fillId="0" borderId="4" xfId="8" applyFont="1" applyFill="1" applyBorder="1" applyAlignment="1" applyProtection="1">
      <alignment horizontal="justify" vertical="top" wrapText="1"/>
    </xf>
    <xf numFmtId="1" fontId="3" fillId="0" borderId="4" xfId="8" applyNumberFormat="1" applyFont="1" applyFill="1" applyBorder="1" applyAlignment="1" applyProtection="1">
      <alignment horizontal="center" vertical="center"/>
    </xf>
    <xf numFmtId="0" fontId="3" fillId="0" borderId="4" xfId="9" applyFont="1" applyBorder="1" applyAlignment="1" applyProtection="1">
      <alignment horizontal="center" vertical="center" wrapText="1"/>
      <protection locked="0"/>
    </xf>
    <xf numFmtId="2" fontId="13" fillId="4" borderId="4" xfId="9" applyNumberFormat="1" applyFont="1" applyFill="1" applyBorder="1" applyAlignment="1" applyProtection="1">
      <alignment horizontal="right" vertical="center" wrapText="1"/>
      <protection locked="0"/>
    </xf>
    <xf numFmtId="0" fontId="3" fillId="0" borderId="4" xfId="9" applyFont="1" applyBorder="1" applyAlignment="1" applyProtection="1">
      <alignment vertical="center" wrapText="1"/>
      <protection locked="0"/>
    </xf>
    <xf numFmtId="0" fontId="3" fillId="0" borderId="4" xfId="9" applyFont="1" applyBorder="1" applyAlignment="1" applyProtection="1">
      <alignment horizontal="center" vertical="center"/>
      <protection locked="0"/>
    </xf>
    <xf numFmtId="2" fontId="3" fillId="4" borderId="4" xfId="9" applyNumberFormat="1" applyFont="1" applyFill="1" applyBorder="1" applyAlignment="1" applyProtection="1">
      <alignment horizontal="right" vertical="center" wrapText="1"/>
      <protection locked="0"/>
    </xf>
    <xf numFmtId="2" fontId="8" fillId="4" borderId="4" xfId="9" applyNumberFormat="1" applyFont="1" applyFill="1" applyBorder="1" applyAlignment="1" applyProtection="1">
      <alignment horizontal="right" vertical="center" wrapText="1"/>
      <protection locked="0"/>
    </xf>
    <xf numFmtId="2" fontId="3" fillId="0" borderId="4" xfId="9" applyNumberFormat="1" applyFont="1" applyBorder="1" applyAlignment="1" applyProtection="1">
      <alignment horizontal="center" vertical="center" wrapText="1"/>
      <protection locked="0"/>
    </xf>
    <xf numFmtId="2" fontId="13" fillId="2" borderId="4" xfId="9" applyNumberFormat="1" applyFont="1" applyFill="1" applyBorder="1" applyAlignment="1" applyProtection="1">
      <alignment horizontal="right" vertical="center" wrapText="1"/>
      <protection locked="0"/>
    </xf>
    <xf numFmtId="2" fontId="3" fillId="2" borderId="4" xfId="9" applyNumberFormat="1" applyFont="1" applyFill="1" applyBorder="1" applyAlignment="1" applyProtection="1">
      <alignment horizontal="center" vertical="center" wrapText="1"/>
      <protection locked="0"/>
    </xf>
    <xf numFmtId="0" fontId="3" fillId="0" borderId="4" xfId="9" applyFont="1" applyBorder="1" applyAlignment="1" applyProtection="1">
      <alignment vertical="center"/>
      <protection locked="0"/>
    </xf>
    <xf numFmtId="0" fontId="3" fillId="0" borderId="4" xfId="9" applyFont="1" applyBorder="1" applyAlignment="1" applyProtection="1">
      <alignment horizontal="center" vertical="center" wrapText="1"/>
    </xf>
    <xf numFmtId="49" fontId="13" fillId="4" borderId="4" xfId="9" applyNumberFormat="1" applyFont="1" applyFill="1" applyBorder="1" applyAlignment="1" applyProtection="1">
      <alignment horizontal="left" vertical="top" wrapText="1"/>
    </xf>
    <xf numFmtId="0" fontId="13" fillId="4" borderId="4" xfId="9" applyFont="1" applyFill="1" applyBorder="1" applyAlignment="1" applyProtection="1">
      <alignment horizontal="justify" vertical="top" wrapText="1"/>
    </xf>
    <xf numFmtId="0" fontId="13" fillId="4" borderId="4" xfId="9" applyFont="1" applyFill="1" applyBorder="1" applyAlignment="1" applyProtection="1">
      <alignment horizontal="right" vertical="center" wrapText="1"/>
    </xf>
    <xf numFmtId="1" fontId="3" fillId="0" borderId="4" xfId="9" applyNumberFormat="1" applyFont="1" applyBorder="1" applyAlignment="1" applyProtection="1">
      <alignment horizontal="center" vertical="center" wrapText="1"/>
    </xf>
    <xf numFmtId="1" fontId="3" fillId="2" borderId="4" xfId="9" applyNumberFormat="1" applyFont="1" applyFill="1" applyBorder="1" applyAlignment="1" applyProtection="1">
      <alignment horizontal="center" vertical="center" wrapText="1"/>
    </xf>
    <xf numFmtId="0" fontId="5" fillId="0" borderId="4" xfId="9" applyFont="1" applyBorder="1" applyAlignment="1" applyProtection="1">
      <alignment horizontal="center" wrapText="1"/>
    </xf>
    <xf numFmtId="1" fontId="3" fillId="2" borderId="4" xfId="9" applyNumberFormat="1" applyFont="1" applyFill="1" applyBorder="1" applyAlignment="1" applyProtection="1">
      <alignment horizontal="center" vertical="center"/>
    </xf>
    <xf numFmtId="49" fontId="3" fillId="4" borderId="4" xfId="9" applyNumberFormat="1" applyFont="1" applyFill="1" applyBorder="1" applyAlignment="1" applyProtection="1">
      <alignment horizontal="left" vertical="top" wrapText="1"/>
    </xf>
    <xf numFmtId="0" fontId="3" fillId="4" borderId="4" xfId="9" applyFont="1" applyFill="1" applyBorder="1" applyAlignment="1" applyProtection="1">
      <alignment horizontal="justify" vertical="top" wrapText="1"/>
    </xf>
    <xf numFmtId="0" fontId="3" fillId="4" borderId="4" xfId="9" applyFont="1" applyFill="1" applyBorder="1" applyAlignment="1" applyProtection="1">
      <alignment horizontal="right" vertical="center" wrapText="1"/>
    </xf>
    <xf numFmtId="0" fontId="5" fillId="0" borderId="4" xfId="9" applyFont="1" applyBorder="1" applyAlignment="1" applyProtection="1">
      <alignment horizontal="center" vertical="center" wrapText="1"/>
    </xf>
    <xf numFmtId="0" fontId="8" fillId="4" borderId="4" xfId="9" applyFont="1" applyFill="1" applyBorder="1" applyAlignment="1" applyProtection="1">
      <alignment horizontal="right" vertical="center" wrapText="1"/>
    </xf>
    <xf numFmtId="1" fontId="8" fillId="2" borderId="4" xfId="9" applyNumberFormat="1" applyFont="1" applyFill="1" applyBorder="1" applyAlignment="1" applyProtection="1">
      <alignment horizontal="center" vertical="center"/>
    </xf>
    <xf numFmtId="0" fontId="3" fillId="0" borderId="4" xfId="9" applyFont="1" applyBorder="1" applyAlignment="1" applyProtection="1">
      <alignment horizontal="center" vertical="center"/>
    </xf>
    <xf numFmtId="0" fontId="5" fillId="0" borderId="4" xfId="9" applyFont="1" applyBorder="1" applyAlignment="1" applyProtection="1">
      <alignment wrapText="1"/>
    </xf>
    <xf numFmtId="0" fontId="3" fillId="0" borderId="4" xfId="9" applyFont="1" applyBorder="1" applyAlignment="1" applyProtection="1">
      <alignment horizontal="center" wrapText="1"/>
    </xf>
    <xf numFmtId="0" fontId="3" fillId="0" borderId="4" xfId="1" applyFont="1" applyBorder="1" applyAlignment="1" applyProtection="1">
      <alignment vertical="center" wrapText="1"/>
    </xf>
    <xf numFmtId="0" fontId="3" fillId="0" borderId="4" xfId="10" applyFont="1" applyBorder="1" applyAlignment="1" applyProtection="1">
      <alignment horizontal="left" vertical="center" wrapText="1"/>
    </xf>
    <xf numFmtId="1" fontId="3" fillId="0" borderId="4" xfId="9" applyNumberFormat="1" applyFont="1" applyBorder="1" applyAlignment="1" applyProtection="1">
      <alignment horizontal="center" vertical="center"/>
    </xf>
    <xf numFmtId="1" fontId="3" fillId="0" borderId="4" xfId="9" applyNumberFormat="1" applyFont="1" applyBorder="1" applyAlignment="1" applyProtection="1">
      <alignment horizontal="center" wrapText="1"/>
    </xf>
    <xf numFmtId="2" fontId="3" fillId="0" borderId="4" xfId="9" applyNumberFormat="1" applyFont="1" applyBorder="1" applyAlignment="1" applyProtection="1">
      <alignment horizontal="left" wrapText="1"/>
    </xf>
    <xf numFmtId="2" fontId="3" fillId="0" borderId="4" xfId="9" applyNumberFormat="1" applyFont="1" applyBorder="1" applyAlignment="1" applyProtection="1">
      <alignment horizontal="left" vertical="center" wrapText="1"/>
    </xf>
    <xf numFmtId="0" fontId="3" fillId="2" borderId="4" xfId="9" applyFont="1" applyFill="1" applyBorder="1" applyAlignment="1" applyProtection="1">
      <alignment horizontal="left" vertical="center" wrapText="1"/>
    </xf>
    <xf numFmtId="2" fontId="3" fillId="0" borderId="4" xfId="9" applyNumberFormat="1" applyFont="1" applyBorder="1" applyAlignment="1" applyProtection="1">
      <alignment vertical="center" wrapText="1"/>
    </xf>
    <xf numFmtId="2" fontId="3" fillId="0" borderId="4" xfId="9" applyNumberFormat="1" applyFont="1" applyBorder="1" applyAlignment="1" applyProtection="1">
      <alignment wrapText="1"/>
    </xf>
    <xf numFmtId="0" fontId="3" fillId="0" borderId="4" xfId="9" applyFont="1" applyBorder="1" applyProtection="1"/>
    <xf numFmtId="0" fontId="3" fillId="2" borderId="4" xfId="9" applyFont="1" applyFill="1" applyBorder="1" applyAlignment="1" applyProtection="1">
      <alignment horizontal="justify" vertical="top" wrapText="1"/>
    </xf>
    <xf numFmtId="0" fontId="3" fillId="0" borderId="4" xfId="9" applyFont="1" applyBorder="1" applyAlignment="1" applyProtection="1">
      <alignment vertical="center"/>
    </xf>
    <xf numFmtId="0" fontId="3" fillId="0" borderId="4" xfId="9" applyFont="1" applyBorder="1" applyAlignment="1" applyProtection="1">
      <alignment vertical="center" wrapText="1"/>
    </xf>
    <xf numFmtId="0" fontId="3" fillId="4" borderId="4" xfId="5" applyFont="1" applyFill="1" applyBorder="1" applyAlignment="1" applyProtection="1">
      <alignment horizontal="left" vertical="center" wrapText="1"/>
    </xf>
    <xf numFmtId="0" fontId="3" fillId="0" borderId="4" xfId="5" applyNumberFormat="1" applyFont="1" applyBorder="1" applyAlignment="1" applyProtection="1">
      <alignment horizontal="center" vertical="center"/>
    </xf>
    <xf numFmtId="0" fontId="3" fillId="0" borderId="4" xfId="5" applyFont="1" applyBorder="1" applyAlignment="1" applyProtection="1">
      <alignment horizontal="left" vertical="center" wrapText="1"/>
    </xf>
    <xf numFmtId="0" fontId="3" fillId="0" borderId="4" xfId="5" applyFont="1" applyBorder="1" applyAlignment="1" applyProtection="1">
      <alignment horizontal="center" vertical="center"/>
    </xf>
  </cellXfs>
  <cellStyles count="27">
    <cellStyle name="Comma 2" xfId="2"/>
    <cellStyle name="Comma 2 2" xfId="11"/>
    <cellStyle name="Comma 2 3" xfId="12"/>
    <cellStyle name="Comma 2 4" xfId="13"/>
    <cellStyle name="Comma 4" xfId="3"/>
    <cellStyle name="Comma 5" xfId="14"/>
    <cellStyle name="Excel Built-in Normal" xfId="6"/>
    <cellStyle name="Normal" xfId="0" builtinId="0"/>
    <cellStyle name="Normal 10" xfId="15"/>
    <cellStyle name="Normal 10 2" xfId="10"/>
    <cellStyle name="Normal 12" xfId="16"/>
    <cellStyle name="Normal 13" xfId="5"/>
    <cellStyle name="Normal 14" xfId="17"/>
    <cellStyle name="Normal 2" xfId="9"/>
    <cellStyle name="Normal 2 2" xfId="1"/>
    <cellStyle name="Normal 2 2 2" xfId="7"/>
    <cellStyle name="Normal 2 3" xfId="18"/>
    <cellStyle name="Normal 2_Ele BOQ 26.03.12 Kottayam" xfId="19"/>
    <cellStyle name="Normal 3" xfId="20"/>
    <cellStyle name="Normal 4" xfId="21"/>
    <cellStyle name="Normal 5" xfId="22"/>
    <cellStyle name="Normal 6" xfId="23"/>
    <cellStyle name="Normal 7" xfId="24"/>
    <cellStyle name="Normal 7 2" xfId="25"/>
    <cellStyle name="Normal 8" xfId="26"/>
    <cellStyle name="Normal 9" xfId="8"/>
    <cellStyle name="Style 1"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G21"/>
  <sheetViews>
    <sheetView tabSelected="1" workbookViewId="0">
      <selection activeCell="B8" sqref="B8"/>
    </sheetView>
  </sheetViews>
  <sheetFormatPr defaultRowHeight="15.75"/>
  <cols>
    <col min="1" max="1" width="7.5703125" style="213" customWidth="1"/>
    <col min="2" max="2" width="49.85546875" style="214" customWidth="1"/>
    <col min="3" max="3" width="27.7109375" style="215" customWidth="1"/>
    <col min="4" max="4" width="9.140625" style="209"/>
    <col min="5" max="5" width="13.5703125" style="209" customWidth="1"/>
    <col min="6" max="6" width="9.140625" style="210"/>
    <col min="7" max="7" width="11.5703125" style="210" bestFit="1" customWidth="1"/>
    <col min="8" max="16384" width="9.140625" style="210"/>
  </cols>
  <sheetData>
    <row r="1" spans="1:7" ht="44.25" customHeight="1">
      <c r="A1" s="253" t="s">
        <v>784</v>
      </c>
      <c r="B1" s="253"/>
      <c r="C1" s="253"/>
      <c r="D1" s="208"/>
    </row>
    <row r="2" spans="1:7" ht="30" customHeight="1">
      <c r="A2" s="261" t="s">
        <v>716</v>
      </c>
      <c r="B2" s="261"/>
      <c r="C2" s="261"/>
    </row>
    <row r="3" spans="1:7" s="212" customFormat="1" ht="46.5" customHeight="1">
      <c r="A3" s="309" t="s">
        <v>782</v>
      </c>
      <c r="B3" s="309" t="s">
        <v>586</v>
      </c>
      <c r="C3" s="316" t="s">
        <v>783</v>
      </c>
      <c r="D3" s="211"/>
      <c r="E3" s="211"/>
    </row>
    <row r="4" spans="1:7" ht="30" customHeight="1">
      <c r="A4" s="310">
        <v>1</v>
      </c>
      <c r="B4" s="314" t="s">
        <v>587</v>
      </c>
      <c r="C4" s="311"/>
      <c r="E4" s="206"/>
      <c r="G4" s="246"/>
    </row>
    <row r="5" spans="1:7" ht="30" customHeight="1">
      <c r="A5" s="310">
        <v>2</v>
      </c>
      <c r="B5" s="314" t="s">
        <v>776</v>
      </c>
      <c r="C5" s="311"/>
      <c r="E5" s="228"/>
    </row>
    <row r="6" spans="1:7" ht="30" customHeight="1">
      <c r="A6" s="310">
        <v>3</v>
      </c>
      <c r="B6" s="314" t="s">
        <v>777</v>
      </c>
      <c r="C6" s="311"/>
    </row>
    <row r="7" spans="1:7" ht="30" customHeight="1">
      <c r="A7" s="310"/>
      <c r="B7" s="315" t="s">
        <v>150</v>
      </c>
      <c r="C7" s="311"/>
    </row>
    <row r="8" spans="1:7" ht="30" customHeight="1">
      <c r="A8" s="310"/>
      <c r="B8" s="314" t="s">
        <v>778</v>
      </c>
      <c r="C8" s="311"/>
    </row>
    <row r="9" spans="1:7" s="245" customFormat="1" ht="36" customHeight="1">
      <c r="A9" s="309"/>
      <c r="B9" s="314" t="s">
        <v>781</v>
      </c>
      <c r="C9" s="312"/>
      <c r="D9" s="244"/>
      <c r="E9" s="244"/>
    </row>
    <row r="10" spans="1:7" ht="33.75" customHeight="1">
      <c r="A10" s="310"/>
      <c r="B10" s="313" t="s">
        <v>779</v>
      </c>
      <c r="C10" s="311"/>
    </row>
    <row r="11" spans="1:7" s="245" customFormat="1" ht="33.75" customHeight="1">
      <c r="A11" s="309"/>
      <c r="B11" s="313" t="s">
        <v>780</v>
      </c>
      <c r="C11" s="312"/>
      <c r="D11" s="244"/>
      <c r="E11" s="244"/>
    </row>
    <row r="12" spans="1:7" ht="30" customHeight="1"/>
    <row r="13" spans="1:7" ht="30" customHeight="1">
      <c r="C13" s="252"/>
    </row>
    <row r="14" spans="1:7" ht="30" customHeight="1"/>
    <row r="15" spans="1:7" ht="30" customHeight="1"/>
    <row r="16" spans="1:7" ht="30" customHeight="1"/>
    <row r="17" ht="30" customHeight="1"/>
    <row r="18" ht="30" customHeight="1"/>
    <row r="19" ht="30" customHeight="1"/>
    <row r="20" ht="30" customHeight="1"/>
    <row r="21" ht="30" customHeight="1"/>
  </sheetData>
  <mergeCells count="2">
    <mergeCell ref="A1:C1"/>
    <mergeCell ref="A2:C2"/>
  </mergeCells>
  <pageMargins left="0.55000000000000004"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J116"/>
  <sheetViews>
    <sheetView view="pageBreakPreview" zoomScaleSheetLayoutView="100" workbookViewId="0">
      <selection activeCell="G3" sqref="G3"/>
    </sheetView>
  </sheetViews>
  <sheetFormatPr defaultRowHeight="15.75"/>
  <cols>
    <col min="1" max="1" width="5.85546875" style="64" customWidth="1"/>
    <col min="2" max="2" width="8.42578125" style="65" customWidth="1"/>
    <col min="3" max="3" width="40" style="66" customWidth="1"/>
    <col min="4" max="4" width="9.5703125" style="94" customWidth="1"/>
    <col min="5" max="5" width="6.7109375" style="94" customWidth="1"/>
    <col min="6" max="6" width="14.28515625" style="68" customWidth="1"/>
    <col min="7" max="7" width="33" style="298" customWidth="1"/>
    <col min="8" max="8" width="17.7109375" style="347" customWidth="1"/>
    <col min="9" max="9" width="9.140625" style="20"/>
    <col min="10" max="10" width="23.5703125" style="20" customWidth="1"/>
    <col min="11" max="16384" width="9.140625" style="20"/>
  </cols>
  <sheetData>
    <row r="1" spans="1:8" ht="43.5" customHeight="1">
      <c r="A1" s="317" t="s">
        <v>727</v>
      </c>
      <c r="B1" s="317"/>
      <c r="C1" s="317"/>
      <c r="D1" s="317"/>
      <c r="E1" s="317"/>
      <c r="F1" s="317"/>
      <c r="G1" s="317"/>
      <c r="H1" s="317"/>
    </row>
    <row r="2" spans="1:8" s="37" customFormat="1" ht="31.5">
      <c r="A2" s="275" t="s">
        <v>0</v>
      </c>
      <c r="B2" s="275" t="s">
        <v>1</v>
      </c>
      <c r="C2" s="275" t="s">
        <v>2</v>
      </c>
      <c r="D2" s="275" t="s">
        <v>3</v>
      </c>
      <c r="E2" s="275" t="s">
        <v>4</v>
      </c>
      <c r="F2" s="275" t="s">
        <v>771</v>
      </c>
      <c r="G2" s="275" t="s">
        <v>769</v>
      </c>
      <c r="H2" s="276" t="s">
        <v>770</v>
      </c>
    </row>
    <row r="3" spans="1:8" ht="272.25" customHeight="1">
      <c r="A3" s="324">
        <v>1</v>
      </c>
      <c r="B3" s="325" t="s">
        <v>253</v>
      </c>
      <c r="C3" s="326" t="s">
        <v>252</v>
      </c>
      <c r="D3" s="342">
        <f>'Civil Det. Est-5.'!I10</f>
        <v>240</v>
      </c>
      <c r="E3" s="330" t="s">
        <v>149</v>
      </c>
      <c r="F3" s="319"/>
      <c r="G3" s="320"/>
      <c r="H3" s="346">
        <f>F3*D3</f>
        <v>0</v>
      </c>
    </row>
    <row r="4" spans="1:8" ht="204.75">
      <c r="A4" s="324">
        <v>2</v>
      </c>
      <c r="B4" s="325" t="s">
        <v>151</v>
      </c>
      <c r="C4" s="326" t="s">
        <v>154</v>
      </c>
      <c r="D4" s="330"/>
      <c r="E4" s="330"/>
      <c r="F4" s="319"/>
      <c r="G4" s="320"/>
      <c r="H4" s="346">
        <f t="shared" ref="H4:H67" si="0">F4*D4</f>
        <v>0</v>
      </c>
    </row>
    <row r="5" spans="1:8" ht="76.5" customHeight="1">
      <c r="A5" s="324" t="s">
        <v>6</v>
      </c>
      <c r="B5" s="325" t="s">
        <v>153</v>
      </c>
      <c r="C5" s="327" t="s">
        <v>152</v>
      </c>
      <c r="D5" s="343">
        <f>'Civil Det. Est-5.'!I13</f>
        <v>1</v>
      </c>
      <c r="E5" s="330" t="s">
        <v>7</v>
      </c>
      <c r="F5" s="319"/>
      <c r="G5" s="320"/>
      <c r="H5" s="346">
        <f t="shared" si="0"/>
        <v>0</v>
      </c>
    </row>
    <row r="6" spans="1:8" ht="80.25" customHeight="1">
      <c r="A6" s="324" t="s">
        <v>8</v>
      </c>
      <c r="B6" s="325" t="s">
        <v>156</v>
      </c>
      <c r="C6" s="327" t="s">
        <v>155</v>
      </c>
      <c r="D6" s="343">
        <f>'Civil Det. Est-5.'!I15</f>
        <v>1</v>
      </c>
      <c r="E6" s="330" t="s">
        <v>7</v>
      </c>
      <c r="F6" s="319"/>
      <c r="G6" s="320"/>
      <c r="H6" s="346">
        <f t="shared" si="0"/>
        <v>0</v>
      </c>
    </row>
    <row r="7" spans="1:8" ht="120" customHeight="1">
      <c r="A7" s="324" t="s">
        <v>560</v>
      </c>
      <c r="B7" s="325" t="s">
        <v>258</v>
      </c>
      <c r="C7" s="326" t="s">
        <v>257</v>
      </c>
      <c r="D7" s="342">
        <f>'Civil Det. Est-5.'!I28</f>
        <v>950</v>
      </c>
      <c r="E7" s="330" t="s">
        <v>11</v>
      </c>
      <c r="F7" s="319"/>
      <c r="G7" s="320"/>
      <c r="H7" s="346">
        <f t="shared" si="0"/>
        <v>0</v>
      </c>
    </row>
    <row r="8" spans="1:8" ht="138" customHeight="1">
      <c r="A8" s="328" t="s">
        <v>562</v>
      </c>
      <c r="B8" s="328" t="s">
        <v>561</v>
      </c>
      <c r="C8" s="329" t="s">
        <v>563</v>
      </c>
      <c r="D8" s="342">
        <f>'Civil Det. Est-5.'!I33</f>
        <v>12</v>
      </c>
      <c r="E8" s="330" t="s">
        <v>11</v>
      </c>
      <c r="F8" s="319"/>
      <c r="G8" s="320"/>
      <c r="H8" s="346">
        <f t="shared" si="0"/>
        <v>0</v>
      </c>
    </row>
    <row r="9" spans="1:8" ht="148.5" customHeight="1">
      <c r="A9" s="324">
        <v>4</v>
      </c>
      <c r="B9" s="325" t="s">
        <v>271</v>
      </c>
      <c r="C9" s="326" t="s">
        <v>270</v>
      </c>
      <c r="D9" s="342">
        <v>89</v>
      </c>
      <c r="E9" s="330" t="s">
        <v>11</v>
      </c>
      <c r="F9" s="319"/>
      <c r="G9" s="320"/>
      <c r="H9" s="346">
        <f t="shared" si="0"/>
        <v>0</v>
      </c>
    </row>
    <row r="10" spans="1:8" ht="105" customHeight="1">
      <c r="A10" s="324">
        <v>5</v>
      </c>
      <c r="B10" s="325">
        <v>2.25</v>
      </c>
      <c r="C10" s="326" t="s">
        <v>12</v>
      </c>
      <c r="D10" s="342">
        <f>'Civil Det. Est-5.'!I86</f>
        <v>591</v>
      </c>
      <c r="E10" s="330" t="s">
        <v>11</v>
      </c>
      <c r="F10" s="319"/>
      <c r="G10" s="320"/>
      <c r="H10" s="346">
        <f t="shared" si="0"/>
        <v>0</v>
      </c>
    </row>
    <row r="11" spans="1:8" ht="81.75" customHeight="1">
      <c r="A11" s="324">
        <v>6</v>
      </c>
      <c r="B11" s="325" t="s">
        <v>13</v>
      </c>
      <c r="C11" s="326" t="s">
        <v>218</v>
      </c>
      <c r="D11" s="342">
        <f>'Civil Det. Est-5.'!I92</f>
        <v>454</v>
      </c>
      <c r="E11" s="330" t="s">
        <v>11</v>
      </c>
      <c r="F11" s="319"/>
      <c r="G11" s="320"/>
      <c r="H11" s="346">
        <f t="shared" si="0"/>
        <v>0</v>
      </c>
    </row>
    <row r="12" spans="1:8" ht="84" customHeight="1">
      <c r="A12" s="324">
        <v>7</v>
      </c>
      <c r="B12" s="325" t="s">
        <v>15</v>
      </c>
      <c r="C12" s="326" t="s">
        <v>14</v>
      </c>
      <c r="D12" s="342">
        <f>'Civil Det. Est-5.'!I109</f>
        <v>521</v>
      </c>
      <c r="E12" s="330" t="s">
        <v>216</v>
      </c>
      <c r="F12" s="319"/>
      <c r="G12" s="320"/>
      <c r="H12" s="346">
        <f t="shared" si="0"/>
        <v>0</v>
      </c>
    </row>
    <row r="13" spans="1:8" ht="120" customHeight="1">
      <c r="A13" s="324">
        <v>8</v>
      </c>
      <c r="B13" s="325" t="s">
        <v>18</v>
      </c>
      <c r="C13" s="326" t="s">
        <v>17</v>
      </c>
      <c r="D13" s="342">
        <f>'Civil Det. Est-5.'!I113</f>
        <v>938</v>
      </c>
      <c r="E13" s="330" t="s">
        <v>88</v>
      </c>
      <c r="F13" s="319"/>
      <c r="G13" s="320"/>
      <c r="H13" s="346">
        <f t="shared" si="0"/>
        <v>0</v>
      </c>
    </row>
    <row r="14" spans="1:8" ht="102" customHeight="1">
      <c r="A14" s="324">
        <v>9</v>
      </c>
      <c r="B14" s="325" t="s">
        <v>19</v>
      </c>
      <c r="C14" s="326" t="s">
        <v>217</v>
      </c>
      <c r="D14" s="342">
        <f>'Civil Det. Est-5.'!I153</f>
        <v>140</v>
      </c>
      <c r="E14" s="330" t="s">
        <v>11</v>
      </c>
      <c r="F14" s="319"/>
      <c r="G14" s="320"/>
      <c r="H14" s="346">
        <f t="shared" si="0"/>
        <v>0</v>
      </c>
    </row>
    <row r="15" spans="1:8" ht="104.25" customHeight="1">
      <c r="A15" s="324">
        <v>10</v>
      </c>
      <c r="B15" s="325" t="s">
        <v>283</v>
      </c>
      <c r="C15" s="326" t="s">
        <v>282</v>
      </c>
      <c r="D15" s="342">
        <f>'Civil Det. Est-5.'!I162</f>
        <v>19</v>
      </c>
      <c r="E15" s="330" t="s">
        <v>11</v>
      </c>
      <c r="F15" s="319"/>
      <c r="G15" s="320"/>
      <c r="H15" s="346">
        <f t="shared" si="0"/>
        <v>0</v>
      </c>
    </row>
    <row r="16" spans="1:8" ht="99.75" customHeight="1">
      <c r="A16" s="324">
        <v>11</v>
      </c>
      <c r="B16" s="325" t="s">
        <v>251</v>
      </c>
      <c r="C16" s="326" t="s">
        <v>284</v>
      </c>
      <c r="D16" s="342">
        <f>'Civil Det. Est-5.'!I169</f>
        <v>7</v>
      </c>
      <c r="E16" s="330" t="s">
        <v>11</v>
      </c>
      <c r="F16" s="319"/>
      <c r="G16" s="320"/>
      <c r="H16" s="346">
        <f t="shared" si="0"/>
        <v>0</v>
      </c>
    </row>
    <row r="17" spans="1:8" ht="333.75" customHeight="1">
      <c r="A17" s="324">
        <v>12</v>
      </c>
      <c r="B17" s="325">
        <v>5.37</v>
      </c>
      <c r="C17" s="326" t="s">
        <v>785</v>
      </c>
      <c r="D17" s="330"/>
      <c r="E17" s="330"/>
      <c r="F17" s="319"/>
      <c r="G17" s="320"/>
      <c r="H17" s="346">
        <f t="shared" si="0"/>
        <v>0</v>
      </c>
    </row>
    <row r="18" spans="1:8" ht="74.25" customHeight="1">
      <c r="A18" s="330" t="s">
        <v>6</v>
      </c>
      <c r="B18" s="331" t="s">
        <v>22</v>
      </c>
      <c r="C18" s="332" t="s">
        <v>23</v>
      </c>
      <c r="D18" s="342">
        <f>'Civil Det. Est-5.'!I200</f>
        <v>303</v>
      </c>
      <c r="E18" s="330" t="s">
        <v>11</v>
      </c>
      <c r="F18" s="319"/>
      <c r="G18" s="320"/>
      <c r="H18" s="346">
        <f t="shared" si="0"/>
        <v>0</v>
      </c>
    </row>
    <row r="19" spans="1:8" ht="68.25" customHeight="1">
      <c r="A19" s="324" t="s">
        <v>8</v>
      </c>
      <c r="B19" s="325" t="s">
        <v>24</v>
      </c>
      <c r="C19" s="326" t="s">
        <v>25</v>
      </c>
      <c r="D19" s="342">
        <f>'Civil Det. Est-5.'!I352</f>
        <v>290</v>
      </c>
      <c r="E19" s="330" t="s">
        <v>11</v>
      </c>
      <c r="F19" s="319"/>
      <c r="G19" s="320"/>
      <c r="H19" s="346">
        <f t="shared" si="0"/>
        <v>0</v>
      </c>
    </row>
    <row r="20" spans="1:8" ht="74.25" customHeight="1">
      <c r="A20" s="324">
        <v>13</v>
      </c>
      <c r="B20" s="325">
        <v>5.35</v>
      </c>
      <c r="C20" s="326" t="s">
        <v>26</v>
      </c>
      <c r="D20" s="342">
        <f>'Civil Det. Est-5.'!I355</f>
        <v>296.5</v>
      </c>
      <c r="E20" s="330" t="s">
        <v>173</v>
      </c>
      <c r="F20" s="319"/>
      <c r="G20" s="320"/>
      <c r="H20" s="346">
        <f t="shared" si="0"/>
        <v>0</v>
      </c>
    </row>
    <row r="21" spans="1:8" ht="31.5">
      <c r="A21" s="324">
        <v>14</v>
      </c>
      <c r="B21" s="325">
        <v>5.9</v>
      </c>
      <c r="C21" s="326" t="s">
        <v>49</v>
      </c>
      <c r="D21" s="330"/>
      <c r="E21" s="330"/>
      <c r="F21" s="319"/>
      <c r="G21" s="320"/>
      <c r="H21" s="346">
        <f t="shared" si="0"/>
        <v>0</v>
      </c>
    </row>
    <row r="22" spans="1:8" ht="68.25" customHeight="1">
      <c r="A22" s="324" t="s">
        <v>6</v>
      </c>
      <c r="B22" s="325" t="s">
        <v>50</v>
      </c>
      <c r="C22" s="326" t="s">
        <v>51</v>
      </c>
      <c r="D22" s="342">
        <f>'Civil Det. Est-5.'!I367</f>
        <v>340</v>
      </c>
      <c r="E22" s="330" t="s">
        <v>88</v>
      </c>
      <c r="F22" s="319"/>
      <c r="G22" s="320"/>
      <c r="H22" s="346">
        <f t="shared" si="0"/>
        <v>0</v>
      </c>
    </row>
    <row r="23" spans="1:8" ht="73.5" customHeight="1">
      <c r="A23" s="324" t="s">
        <v>8</v>
      </c>
      <c r="B23" s="325" t="s">
        <v>53</v>
      </c>
      <c r="C23" s="326" t="s">
        <v>52</v>
      </c>
      <c r="D23" s="342">
        <f>'Civil Det. Est-5.'!I381</f>
        <v>370</v>
      </c>
      <c r="E23" s="330" t="s">
        <v>88</v>
      </c>
      <c r="F23" s="319"/>
      <c r="G23" s="320"/>
      <c r="H23" s="346">
        <f t="shared" si="0"/>
        <v>0</v>
      </c>
    </row>
    <row r="24" spans="1:8" ht="73.5" customHeight="1">
      <c r="A24" s="324" t="s">
        <v>9</v>
      </c>
      <c r="B24" s="325" t="s">
        <v>54</v>
      </c>
      <c r="C24" s="326" t="s">
        <v>55</v>
      </c>
      <c r="D24" s="342">
        <f>'Civil Det. Est-5.'!I409</f>
        <v>1235</v>
      </c>
      <c r="E24" s="330" t="s">
        <v>88</v>
      </c>
      <c r="F24" s="319"/>
      <c r="G24" s="320"/>
      <c r="H24" s="346">
        <f t="shared" si="0"/>
        <v>0</v>
      </c>
    </row>
    <row r="25" spans="1:8" ht="73.5" customHeight="1">
      <c r="A25" s="324" t="s">
        <v>10</v>
      </c>
      <c r="B25" s="325" t="s">
        <v>57</v>
      </c>
      <c r="C25" s="326" t="s">
        <v>56</v>
      </c>
      <c r="D25" s="342">
        <f>'Civil Det. Est-5.'!I528</f>
        <v>795</v>
      </c>
      <c r="E25" s="330" t="s">
        <v>88</v>
      </c>
      <c r="F25" s="319"/>
      <c r="G25" s="320"/>
      <c r="H25" s="346">
        <f t="shared" si="0"/>
        <v>0</v>
      </c>
    </row>
    <row r="26" spans="1:8" ht="73.5" customHeight="1">
      <c r="A26" s="324" t="s">
        <v>59</v>
      </c>
      <c r="B26" s="325" t="s">
        <v>60</v>
      </c>
      <c r="C26" s="326" t="s">
        <v>58</v>
      </c>
      <c r="D26" s="342">
        <f>'Civil Det. Est-5.'!I544</f>
        <v>285</v>
      </c>
      <c r="E26" s="330" t="s">
        <v>88</v>
      </c>
      <c r="F26" s="319"/>
      <c r="G26" s="320"/>
      <c r="H26" s="346">
        <f t="shared" si="0"/>
        <v>0</v>
      </c>
    </row>
    <row r="27" spans="1:8" ht="73.5" customHeight="1">
      <c r="A27" s="324" t="s">
        <v>61</v>
      </c>
      <c r="B27" s="325" t="s">
        <v>63</v>
      </c>
      <c r="C27" s="326" t="s">
        <v>62</v>
      </c>
      <c r="D27" s="342">
        <f>'Civil Det. Est-5.'!I560</f>
        <v>62</v>
      </c>
      <c r="E27" s="330" t="s">
        <v>88</v>
      </c>
      <c r="F27" s="319"/>
      <c r="G27" s="320"/>
      <c r="H27" s="346">
        <f t="shared" si="0"/>
        <v>0</v>
      </c>
    </row>
    <row r="28" spans="1:8" ht="73.5" customHeight="1">
      <c r="A28" s="324" t="s">
        <v>64</v>
      </c>
      <c r="B28" s="325" t="s">
        <v>67</v>
      </c>
      <c r="C28" s="326" t="s">
        <v>66</v>
      </c>
      <c r="D28" s="342">
        <v>518</v>
      </c>
      <c r="E28" s="330" t="s">
        <v>149</v>
      </c>
      <c r="F28" s="319"/>
      <c r="G28" s="320"/>
      <c r="H28" s="346">
        <f t="shared" si="0"/>
        <v>0</v>
      </c>
    </row>
    <row r="29" spans="1:8" ht="66" customHeight="1">
      <c r="A29" s="324" t="s">
        <v>65</v>
      </c>
      <c r="B29" s="325" t="s">
        <v>69</v>
      </c>
      <c r="C29" s="326" t="s">
        <v>68</v>
      </c>
      <c r="D29" s="342">
        <f>'Civil Det. Est-5.'!I607</f>
        <v>75</v>
      </c>
      <c r="E29" s="330" t="s">
        <v>88</v>
      </c>
      <c r="F29" s="319"/>
      <c r="G29" s="320"/>
      <c r="H29" s="346">
        <f t="shared" si="0"/>
        <v>0</v>
      </c>
    </row>
    <row r="30" spans="1:8" ht="145.5" customHeight="1">
      <c r="A30" s="324">
        <v>15</v>
      </c>
      <c r="B30" s="325" t="s">
        <v>71</v>
      </c>
      <c r="C30" s="326" t="s">
        <v>70</v>
      </c>
      <c r="D30" s="342">
        <f>'Civil Det. Est-5.'!I614</f>
        <v>730</v>
      </c>
      <c r="E30" s="330" t="s">
        <v>88</v>
      </c>
      <c r="F30" s="319"/>
      <c r="G30" s="320"/>
      <c r="H30" s="346">
        <f t="shared" si="0"/>
        <v>0</v>
      </c>
    </row>
    <row r="31" spans="1:8" ht="81" customHeight="1">
      <c r="A31" s="324">
        <v>16</v>
      </c>
      <c r="B31" s="325" t="s">
        <v>73</v>
      </c>
      <c r="C31" s="326" t="s">
        <v>72</v>
      </c>
      <c r="D31" s="342">
        <f>'Civil Det. Est-5.'!I623</f>
        <v>85390</v>
      </c>
      <c r="E31" s="330" t="s">
        <v>27</v>
      </c>
      <c r="F31" s="319"/>
      <c r="G31" s="320"/>
      <c r="H31" s="346">
        <f t="shared" si="0"/>
        <v>0</v>
      </c>
    </row>
    <row r="32" spans="1:8" ht="116.25" customHeight="1">
      <c r="A32" s="324">
        <v>17</v>
      </c>
      <c r="B32" s="325" t="s">
        <v>348</v>
      </c>
      <c r="C32" s="326" t="s">
        <v>347</v>
      </c>
      <c r="D32" s="342">
        <f>'Civil Det. Est-5.'!I641</f>
        <v>135</v>
      </c>
      <c r="E32" s="330" t="s">
        <v>11</v>
      </c>
      <c r="F32" s="319"/>
      <c r="G32" s="320"/>
      <c r="H32" s="346">
        <f t="shared" si="0"/>
        <v>0</v>
      </c>
    </row>
    <row r="33" spans="1:8" ht="89.25" customHeight="1">
      <c r="A33" s="324">
        <v>18</v>
      </c>
      <c r="B33" s="325" t="s">
        <v>29</v>
      </c>
      <c r="C33" s="326" t="s">
        <v>28</v>
      </c>
      <c r="D33" s="342">
        <f>'Civil Det. Est-5.'!I718</f>
        <v>240</v>
      </c>
      <c r="E33" s="330" t="s">
        <v>11</v>
      </c>
      <c r="F33" s="319"/>
      <c r="G33" s="320"/>
      <c r="H33" s="346">
        <f t="shared" si="0"/>
        <v>0</v>
      </c>
    </row>
    <row r="34" spans="1:8" ht="84.75" customHeight="1">
      <c r="A34" s="324">
        <v>19</v>
      </c>
      <c r="B34" s="325" t="s">
        <v>31</v>
      </c>
      <c r="C34" s="326" t="s">
        <v>30</v>
      </c>
      <c r="D34" s="342">
        <f>'Civil Det. Est-5.'!I740</f>
        <v>142</v>
      </c>
      <c r="E34" s="330" t="s">
        <v>88</v>
      </c>
      <c r="F34" s="319"/>
      <c r="G34" s="320"/>
      <c r="H34" s="346">
        <f t="shared" si="0"/>
        <v>0</v>
      </c>
    </row>
    <row r="35" spans="1:8" ht="76.5" customHeight="1">
      <c r="A35" s="324">
        <v>20</v>
      </c>
      <c r="B35" s="325">
        <v>6.15</v>
      </c>
      <c r="C35" s="326" t="s">
        <v>32</v>
      </c>
      <c r="D35" s="342">
        <f>'Civil Det. Est-5.'!I743</f>
        <v>142</v>
      </c>
      <c r="E35" s="330" t="s">
        <v>88</v>
      </c>
      <c r="F35" s="319"/>
      <c r="G35" s="320"/>
      <c r="H35" s="346">
        <f t="shared" si="0"/>
        <v>0</v>
      </c>
    </row>
    <row r="36" spans="1:8" ht="119.25" customHeight="1">
      <c r="A36" s="324">
        <v>21</v>
      </c>
      <c r="B36" s="325" t="s">
        <v>372</v>
      </c>
      <c r="C36" s="326" t="s">
        <v>371</v>
      </c>
      <c r="D36" s="342">
        <f>'Civil Det. Est-5.'!I751</f>
        <v>83</v>
      </c>
      <c r="E36" s="330" t="s">
        <v>11</v>
      </c>
      <c r="F36" s="319"/>
      <c r="G36" s="320"/>
      <c r="H36" s="346">
        <f t="shared" si="0"/>
        <v>0</v>
      </c>
    </row>
    <row r="37" spans="1:8" ht="241.5" customHeight="1">
      <c r="A37" s="324">
        <v>22</v>
      </c>
      <c r="B37" s="325" t="s">
        <v>33</v>
      </c>
      <c r="C37" s="333" t="s">
        <v>234</v>
      </c>
      <c r="D37" s="342">
        <f>'Civil Det. Est-5.'!I776</f>
        <v>100</v>
      </c>
      <c r="E37" s="330" t="s">
        <v>88</v>
      </c>
      <c r="F37" s="319"/>
      <c r="G37" s="320"/>
      <c r="H37" s="346">
        <f t="shared" si="0"/>
        <v>0</v>
      </c>
    </row>
    <row r="38" spans="1:8" ht="114.75" customHeight="1">
      <c r="A38" s="324">
        <v>23</v>
      </c>
      <c r="B38" s="325">
        <v>8.5</v>
      </c>
      <c r="C38" s="326" t="s">
        <v>34</v>
      </c>
      <c r="D38" s="342">
        <f>'Civil Det. Est-5.'!I781</f>
        <v>4</v>
      </c>
      <c r="E38" s="330" t="s">
        <v>7</v>
      </c>
      <c r="F38" s="319"/>
      <c r="G38" s="320"/>
      <c r="H38" s="346">
        <f t="shared" si="0"/>
        <v>0</v>
      </c>
    </row>
    <row r="39" spans="1:8" ht="94.5">
      <c r="A39" s="324">
        <v>24</v>
      </c>
      <c r="B39" s="325" t="s">
        <v>36</v>
      </c>
      <c r="C39" s="326" t="s">
        <v>35</v>
      </c>
      <c r="D39" s="342">
        <f>'Civil Det. Est-5.'!I788</f>
        <v>762</v>
      </c>
      <c r="E39" s="330" t="s">
        <v>27</v>
      </c>
      <c r="F39" s="319"/>
      <c r="G39" s="320"/>
      <c r="H39" s="346">
        <f t="shared" si="0"/>
        <v>0</v>
      </c>
    </row>
    <row r="40" spans="1:8" ht="132" customHeight="1">
      <c r="A40" s="324">
        <v>25</v>
      </c>
      <c r="B40" s="325">
        <v>9.84</v>
      </c>
      <c r="C40" s="326" t="s">
        <v>37</v>
      </c>
      <c r="D40" s="342">
        <f>'Civil Det. Est-5.'!I793</f>
        <v>22</v>
      </c>
      <c r="E40" s="330" t="s">
        <v>7</v>
      </c>
      <c r="F40" s="319"/>
      <c r="G40" s="320"/>
      <c r="H40" s="346">
        <f t="shared" si="0"/>
        <v>0</v>
      </c>
    </row>
    <row r="41" spans="1:8" ht="240" customHeight="1">
      <c r="A41" s="324">
        <v>26</v>
      </c>
      <c r="B41" s="325" t="s">
        <v>377</v>
      </c>
      <c r="C41" s="326" t="s">
        <v>376</v>
      </c>
      <c r="D41" s="342">
        <f>'Civil Det. Est-5.'!I797</f>
        <v>40</v>
      </c>
      <c r="E41" s="330" t="s">
        <v>149</v>
      </c>
      <c r="F41" s="319"/>
      <c r="G41" s="320"/>
      <c r="H41" s="346">
        <f t="shared" si="0"/>
        <v>0</v>
      </c>
    </row>
    <row r="42" spans="1:8" ht="191.25" customHeight="1">
      <c r="A42" s="324">
        <v>27</v>
      </c>
      <c r="B42" s="325" t="s">
        <v>380</v>
      </c>
      <c r="C42" s="326" t="s">
        <v>378</v>
      </c>
      <c r="D42" s="330"/>
      <c r="E42" s="330"/>
      <c r="F42" s="319"/>
      <c r="G42" s="320"/>
      <c r="H42" s="346">
        <f t="shared" si="0"/>
        <v>0</v>
      </c>
    </row>
    <row r="43" spans="1:8" ht="220.5">
      <c r="A43" s="324"/>
      <c r="B43" s="325"/>
      <c r="C43" s="326" t="s">
        <v>379</v>
      </c>
      <c r="D43" s="342">
        <f>'Civil Det. Est-5.'!I802</f>
        <v>10.5</v>
      </c>
      <c r="E43" s="330" t="s">
        <v>88</v>
      </c>
      <c r="F43" s="319"/>
      <c r="G43" s="320"/>
      <c r="H43" s="346">
        <f t="shared" si="0"/>
        <v>0</v>
      </c>
    </row>
    <row r="44" spans="1:8" ht="87" customHeight="1">
      <c r="A44" s="324">
        <v>28</v>
      </c>
      <c r="B44" s="325">
        <v>10.17</v>
      </c>
      <c r="C44" s="326" t="s">
        <v>42</v>
      </c>
      <c r="D44" s="342">
        <f>'Civil Det. Est-5.'!I809</f>
        <v>45</v>
      </c>
      <c r="E44" s="330" t="s">
        <v>7</v>
      </c>
      <c r="F44" s="319"/>
      <c r="G44" s="320"/>
      <c r="H44" s="346">
        <f t="shared" si="0"/>
        <v>0</v>
      </c>
    </row>
    <row r="45" spans="1:8" ht="246" customHeight="1">
      <c r="A45" s="324">
        <v>29</v>
      </c>
      <c r="B45" s="325">
        <v>10.28</v>
      </c>
      <c r="C45" s="326" t="s">
        <v>43</v>
      </c>
      <c r="D45" s="342">
        <f>'Civil Det. Est-5.'!I825</f>
        <v>350</v>
      </c>
      <c r="E45" s="330" t="s">
        <v>27</v>
      </c>
      <c r="F45" s="319"/>
      <c r="G45" s="320"/>
      <c r="H45" s="346">
        <f t="shared" si="0"/>
        <v>0</v>
      </c>
    </row>
    <row r="46" spans="1:8" ht="225.75" customHeight="1">
      <c r="A46" s="324">
        <v>30</v>
      </c>
      <c r="B46" s="325">
        <v>11.36</v>
      </c>
      <c r="C46" s="333" t="s">
        <v>233</v>
      </c>
      <c r="D46" s="342">
        <f>'Civil Det. Est-5.'!I854</f>
        <v>215</v>
      </c>
      <c r="E46" s="330" t="s">
        <v>88</v>
      </c>
      <c r="F46" s="319"/>
      <c r="G46" s="320"/>
      <c r="H46" s="346">
        <f t="shared" si="0"/>
        <v>0</v>
      </c>
    </row>
    <row r="47" spans="1:8" ht="180.75" customHeight="1">
      <c r="A47" s="324">
        <v>31</v>
      </c>
      <c r="B47" s="334">
        <v>11.4</v>
      </c>
      <c r="C47" s="333" t="s">
        <v>235</v>
      </c>
      <c r="D47" s="342">
        <f>'Civil Det. Est-5.'!I873</f>
        <v>54</v>
      </c>
      <c r="E47" s="330" t="s">
        <v>88</v>
      </c>
      <c r="F47" s="319"/>
      <c r="G47" s="320"/>
      <c r="H47" s="346">
        <f t="shared" si="0"/>
        <v>0</v>
      </c>
    </row>
    <row r="48" spans="1:8" ht="178.5" customHeight="1">
      <c r="A48" s="324">
        <v>32</v>
      </c>
      <c r="B48" s="325" t="s">
        <v>44</v>
      </c>
      <c r="C48" s="333" t="s">
        <v>236</v>
      </c>
      <c r="D48" s="342">
        <f>'Civil Det. Est-5.'!I909</f>
        <v>580</v>
      </c>
      <c r="E48" s="330" t="s">
        <v>88</v>
      </c>
      <c r="F48" s="319"/>
      <c r="G48" s="320"/>
      <c r="H48" s="346">
        <f t="shared" si="0"/>
        <v>0</v>
      </c>
    </row>
    <row r="49" spans="1:8" ht="190.5" customHeight="1">
      <c r="A49" s="324">
        <v>33</v>
      </c>
      <c r="B49" s="335" t="s">
        <v>237</v>
      </c>
      <c r="C49" s="333" t="s">
        <v>238</v>
      </c>
      <c r="D49" s="342">
        <f>'Civil Det. Est-5.'!I937</f>
        <v>58</v>
      </c>
      <c r="E49" s="330" t="s">
        <v>88</v>
      </c>
      <c r="F49" s="319"/>
      <c r="G49" s="320"/>
      <c r="H49" s="346">
        <f t="shared" si="0"/>
        <v>0</v>
      </c>
    </row>
    <row r="50" spans="1:8" ht="161.25" customHeight="1">
      <c r="A50" s="324">
        <v>34</v>
      </c>
      <c r="B50" s="336">
        <v>16.75</v>
      </c>
      <c r="C50" s="337" t="s">
        <v>772</v>
      </c>
      <c r="D50" s="342">
        <f>'Civil Det. Est-5.'!I943</f>
        <v>50</v>
      </c>
      <c r="E50" s="330" t="s">
        <v>608</v>
      </c>
      <c r="F50" s="319"/>
      <c r="G50" s="320"/>
      <c r="H50" s="346">
        <f t="shared" si="0"/>
        <v>0</v>
      </c>
    </row>
    <row r="51" spans="1:8" ht="82.5" customHeight="1">
      <c r="A51" s="324">
        <v>35</v>
      </c>
      <c r="B51" s="336" t="s">
        <v>450</v>
      </c>
      <c r="C51" s="337" t="s">
        <v>717</v>
      </c>
      <c r="D51" s="342">
        <f>'Civil Det. Est-5.'!I948</f>
        <v>440</v>
      </c>
      <c r="E51" s="330" t="s">
        <v>718</v>
      </c>
      <c r="F51" s="319"/>
      <c r="G51" s="320"/>
      <c r="H51" s="346">
        <f t="shared" si="0"/>
        <v>0</v>
      </c>
    </row>
    <row r="52" spans="1:8" ht="236.25">
      <c r="A52" s="324">
        <v>36</v>
      </c>
      <c r="B52" s="325" t="s">
        <v>407</v>
      </c>
      <c r="C52" s="327" t="s">
        <v>406</v>
      </c>
      <c r="D52" s="342">
        <f>'Civil Det. Est-5.'!I953</f>
        <v>24</v>
      </c>
      <c r="E52" s="330" t="s">
        <v>88</v>
      </c>
      <c r="F52" s="319"/>
      <c r="G52" s="320"/>
      <c r="H52" s="346">
        <f t="shared" si="0"/>
        <v>0</v>
      </c>
    </row>
    <row r="53" spans="1:8" ht="74.25" customHeight="1">
      <c r="A53" s="324">
        <v>37</v>
      </c>
      <c r="B53" s="338">
        <v>10.7</v>
      </c>
      <c r="C53" s="337" t="s">
        <v>410</v>
      </c>
      <c r="D53" s="342">
        <f>'Civil Det. Est-5.'!I959</f>
        <v>4</v>
      </c>
      <c r="E53" s="330" t="s">
        <v>7</v>
      </c>
      <c r="F53" s="319"/>
      <c r="G53" s="320"/>
      <c r="H53" s="346">
        <f t="shared" si="0"/>
        <v>0</v>
      </c>
    </row>
    <row r="54" spans="1:8" ht="76.5" customHeight="1">
      <c r="A54" s="324">
        <v>38</v>
      </c>
      <c r="B54" s="325" t="s">
        <v>412</v>
      </c>
      <c r="C54" s="327" t="s">
        <v>411</v>
      </c>
      <c r="D54" s="342">
        <f>'Civil Det. Est-5.'!I964</f>
        <v>15</v>
      </c>
      <c r="E54" s="330" t="s">
        <v>88</v>
      </c>
      <c r="F54" s="319"/>
      <c r="G54" s="320"/>
      <c r="H54" s="346">
        <f t="shared" si="0"/>
        <v>0</v>
      </c>
    </row>
    <row r="55" spans="1:8" ht="75.75" customHeight="1">
      <c r="A55" s="324">
        <v>39</v>
      </c>
      <c r="B55" s="325" t="s">
        <v>45</v>
      </c>
      <c r="C55" s="326" t="s">
        <v>204</v>
      </c>
      <c r="D55" s="342">
        <f>'Civil Det. Est-5.'!I982</f>
        <v>1270</v>
      </c>
      <c r="E55" s="330" t="s">
        <v>88</v>
      </c>
      <c r="F55" s="319"/>
      <c r="G55" s="320"/>
      <c r="H55" s="346">
        <f t="shared" si="0"/>
        <v>0</v>
      </c>
    </row>
    <row r="56" spans="1:8" ht="73.5" customHeight="1">
      <c r="A56" s="324">
        <v>40</v>
      </c>
      <c r="B56" s="325">
        <v>13.22</v>
      </c>
      <c r="C56" s="339" t="s">
        <v>419</v>
      </c>
      <c r="D56" s="342">
        <v>209.49</v>
      </c>
      <c r="E56" s="330" t="s">
        <v>88</v>
      </c>
      <c r="F56" s="319"/>
      <c r="G56" s="320"/>
      <c r="H56" s="346">
        <f t="shared" si="0"/>
        <v>0</v>
      </c>
    </row>
    <row r="57" spans="1:8" ht="73.5" customHeight="1">
      <c r="A57" s="324">
        <v>41</v>
      </c>
      <c r="B57" s="325" t="s">
        <v>421</v>
      </c>
      <c r="C57" s="339" t="s">
        <v>420</v>
      </c>
      <c r="D57" s="342">
        <f>'Civil Det. Est-5.'!I996</f>
        <v>115</v>
      </c>
      <c r="E57" s="330" t="s">
        <v>88</v>
      </c>
      <c r="F57" s="319"/>
      <c r="G57" s="320"/>
      <c r="H57" s="346">
        <f t="shared" si="0"/>
        <v>0</v>
      </c>
    </row>
    <row r="58" spans="1:8" ht="72.75" customHeight="1">
      <c r="A58" s="324">
        <v>42</v>
      </c>
      <c r="B58" s="325" t="s">
        <v>220</v>
      </c>
      <c r="C58" s="326" t="s">
        <v>219</v>
      </c>
      <c r="D58" s="342">
        <f>'Civil Det. Est-5.'!I1079</f>
        <v>2400</v>
      </c>
      <c r="E58" s="330" t="s">
        <v>88</v>
      </c>
      <c r="F58" s="319"/>
      <c r="G58" s="320"/>
      <c r="H58" s="346">
        <f t="shared" si="0"/>
        <v>0</v>
      </c>
    </row>
    <row r="59" spans="1:8" ht="73.5" customHeight="1">
      <c r="A59" s="324">
        <v>43</v>
      </c>
      <c r="B59" s="325" t="s">
        <v>46</v>
      </c>
      <c r="C59" s="326" t="s">
        <v>47</v>
      </c>
      <c r="D59" s="342">
        <f>'Civil Det. Est-5.'!I1137</f>
        <v>808</v>
      </c>
      <c r="E59" s="330" t="s">
        <v>88</v>
      </c>
      <c r="F59" s="319"/>
      <c r="G59" s="320"/>
      <c r="H59" s="346">
        <f t="shared" si="0"/>
        <v>0</v>
      </c>
    </row>
    <row r="60" spans="1:8" ht="110.25">
      <c r="A60" s="324">
        <v>44</v>
      </c>
      <c r="B60" s="325" t="s">
        <v>48</v>
      </c>
      <c r="C60" s="326" t="s">
        <v>203</v>
      </c>
      <c r="D60" s="342">
        <f>'Civil Det. Est-5.'!I1153</f>
        <v>385</v>
      </c>
      <c r="E60" s="330" t="s">
        <v>88</v>
      </c>
      <c r="F60" s="319"/>
      <c r="G60" s="320"/>
      <c r="H60" s="346">
        <f t="shared" si="0"/>
        <v>0</v>
      </c>
    </row>
    <row r="61" spans="1:8" ht="84" customHeight="1">
      <c r="A61" s="324">
        <v>45</v>
      </c>
      <c r="B61" s="334">
        <v>13.8</v>
      </c>
      <c r="C61" s="326" t="s">
        <v>76</v>
      </c>
      <c r="D61" s="342">
        <f>'Civil Det. Est-5.'!I1164</f>
        <v>2695</v>
      </c>
      <c r="E61" s="330" t="s">
        <v>88</v>
      </c>
      <c r="F61" s="319"/>
      <c r="G61" s="320"/>
      <c r="H61" s="346">
        <f t="shared" si="0"/>
        <v>0</v>
      </c>
    </row>
    <row r="62" spans="1:8" ht="74.25" customHeight="1">
      <c r="A62" s="324">
        <v>46</v>
      </c>
      <c r="B62" s="325" t="s">
        <v>75</v>
      </c>
      <c r="C62" s="326" t="s">
        <v>74</v>
      </c>
      <c r="D62" s="342">
        <f>'Civil Det. Est-5.'!I1167</f>
        <v>2695</v>
      </c>
      <c r="E62" s="330" t="s">
        <v>88</v>
      </c>
      <c r="F62" s="319"/>
      <c r="G62" s="320"/>
      <c r="H62" s="346">
        <f t="shared" si="0"/>
        <v>0</v>
      </c>
    </row>
    <row r="63" spans="1:8" ht="97.5" customHeight="1">
      <c r="A63" s="324">
        <v>47</v>
      </c>
      <c r="B63" s="325" t="s">
        <v>78</v>
      </c>
      <c r="C63" s="326" t="s">
        <v>77</v>
      </c>
      <c r="D63" s="342">
        <f>'Civil Det. Est-5.'!I1170</f>
        <v>1270</v>
      </c>
      <c r="E63" s="330" t="s">
        <v>88</v>
      </c>
      <c r="F63" s="319"/>
      <c r="G63" s="320"/>
      <c r="H63" s="346">
        <f t="shared" si="0"/>
        <v>0</v>
      </c>
    </row>
    <row r="64" spans="1:8" ht="75.75" customHeight="1">
      <c r="A64" s="324">
        <v>48</v>
      </c>
      <c r="B64" s="325" t="s">
        <v>79</v>
      </c>
      <c r="C64" s="326" t="s">
        <v>206</v>
      </c>
      <c r="D64" s="342">
        <f>'Civil Det. Est-5.'!I1173</f>
        <v>3208</v>
      </c>
      <c r="E64" s="330" t="s">
        <v>88</v>
      </c>
      <c r="F64" s="319"/>
      <c r="G64" s="320"/>
      <c r="H64" s="346">
        <f t="shared" si="0"/>
        <v>0</v>
      </c>
    </row>
    <row r="65" spans="1:8" ht="73.5" customHeight="1">
      <c r="A65" s="324">
        <v>49</v>
      </c>
      <c r="B65" s="325" t="s">
        <v>81</v>
      </c>
      <c r="C65" s="326" t="s">
        <v>80</v>
      </c>
      <c r="D65" s="342">
        <f>'Civil Det. Est-5.'!I1180</f>
        <v>115</v>
      </c>
      <c r="E65" s="330" t="s">
        <v>88</v>
      </c>
      <c r="F65" s="319"/>
      <c r="G65" s="320"/>
      <c r="H65" s="346">
        <f t="shared" si="0"/>
        <v>0</v>
      </c>
    </row>
    <row r="66" spans="1:8" ht="148.5" customHeight="1">
      <c r="A66" s="324">
        <v>50</v>
      </c>
      <c r="B66" s="325">
        <v>16.68</v>
      </c>
      <c r="C66" s="326" t="s">
        <v>82</v>
      </c>
      <c r="D66" s="342">
        <f>'Civil Det. Est-5.'!I1183</f>
        <v>140</v>
      </c>
      <c r="E66" s="330" t="s">
        <v>88</v>
      </c>
      <c r="F66" s="319"/>
      <c r="G66" s="320"/>
      <c r="H66" s="346">
        <f t="shared" si="0"/>
        <v>0</v>
      </c>
    </row>
    <row r="67" spans="1:8" ht="228" customHeight="1">
      <c r="A67" s="324">
        <v>51</v>
      </c>
      <c r="B67" s="325">
        <v>16.690000000000001</v>
      </c>
      <c r="C67" s="326" t="s">
        <v>83</v>
      </c>
      <c r="D67" s="342">
        <f>'Civil Det. Est-5.'!I1187</f>
        <v>2</v>
      </c>
      <c r="E67" s="330" t="s">
        <v>11</v>
      </c>
      <c r="F67" s="319"/>
      <c r="G67" s="320"/>
      <c r="H67" s="346">
        <f t="shared" si="0"/>
        <v>0</v>
      </c>
    </row>
    <row r="68" spans="1:8" ht="114" customHeight="1">
      <c r="A68" s="324">
        <v>52</v>
      </c>
      <c r="B68" s="325" t="s">
        <v>85</v>
      </c>
      <c r="C68" s="326" t="s">
        <v>84</v>
      </c>
      <c r="D68" s="342">
        <f>'Civil Det. Est-5.'!I1192</f>
        <v>30</v>
      </c>
      <c r="E68" s="330" t="s">
        <v>88</v>
      </c>
      <c r="F68" s="319"/>
      <c r="G68" s="320"/>
      <c r="H68" s="346">
        <f t="shared" ref="H68:H111" si="1">F68*D68</f>
        <v>0</v>
      </c>
    </row>
    <row r="69" spans="1:8" ht="323.25" customHeight="1">
      <c r="A69" s="324">
        <v>53</v>
      </c>
      <c r="B69" s="325" t="s">
        <v>87</v>
      </c>
      <c r="C69" s="326" t="s">
        <v>86</v>
      </c>
      <c r="D69" s="342">
        <f>'Civil Det. Est-5.'!I1203</f>
        <v>1415</v>
      </c>
      <c r="E69" s="330" t="s">
        <v>27</v>
      </c>
      <c r="F69" s="319"/>
      <c r="G69" s="320"/>
      <c r="H69" s="346">
        <f t="shared" si="1"/>
        <v>0</v>
      </c>
    </row>
    <row r="70" spans="1:8" ht="134.25" customHeight="1">
      <c r="A70" s="324">
        <v>54</v>
      </c>
      <c r="B70" s="325" t="s">
        <v>90</v>
      </c>
      <c r="C70" s="326" t="s">
        <v>89</v>
      </c>
      <c r="D70" s="342">
        <f>'Civil Det. Est-5.'!I1215</f>
        <v>1045</v>
      </c>
      <c r="E70" s="330" t="s">
        <v>27</v>
      </c>
      <c r="F70" s="319"/>
      <c r="G70" s="320"/>
      <c r="H70" s="346">
        <f t="shared" si="1"/>
        <v>0</v>
      </c>
    </row>
    <row r="71" spans="1:8" ht="173.25">
      <c r="A71" s="324">
        <v>55</v>
      </c>
      <c r="B71" s="325" t="s">
        <v>92</v>
      </c>
      <c r="C71" s="326" t="s">
        <v>91</v>
      </c>
      <c r="D71" s="342">
        <f>'Civil Det. Est-5.'!I1223</f>
        <v>35</v>
      </c>
      <c r="E71" s="330" t="s">
        <v>88</v>
      </c>
      <c r="F71" s="319"/>
      <c r="G71" s="320"/>
      <c r="H71" s="346">
        <f t="shared" si="1"/>
        <v>0</v>
      </c>
    </row>
    <row r="72" spans="1:8" ht="110.25">
      <c r="A72" s="324">
        <v>56</v>
      </c>
      <c r="B72" s="325">
        <v>21.3</v>
      </c>
      <c r="C72" s="326" t="s">
        <v>465</v>
      </c>
      <c r="D72" s="344"/>
      <c r="E72" s="344"/>
      <c r="F72" s="321"/>
      <c r="G72" s="322"/>
      <c r="H72" s="346">
        <f t="shared" si="1"/>
        <v>0</v>
      </c>
    </row>
    <row r="73" spans="1:8" ht="66.75" customHeight="1">
      <c r="A73" s="324" t="s">
        <v>452</v>
      </c>
      <c r="B73" s="325" t="s">
        <v>94</v>
      </c>
      <c r="C73" s="326" t="s">
        <v>462</v>
      </c>
      <c r="D73" s="342">
        <f>'Civil Det. Est-5.'!I1234</f>
        <v>85</v>
      </c>
      <c r="E73" s="330" t="s">
        <v>88</v>
      </c>
      <c r="F73" s="319"/>
      <c r="G73" s="320"/>
      <c r="H73" s="346">
        <f t="shared" si="1"/>
        <v>0</v>
      </c>
    </row>
    <row r="74" spans="1:8" ht="69" customHeight="1">
      <c r="A74" s="324" t="s">
        <v>454</v>
      </c>
      <c r="B74" s="325" t="s">
        <v>463</v>
      </c>
      <c r="C74" s="340" t="s">
        <v>464</v>
      </c>
      <c r="D74" s="342">
        <f>'Civil Det. Est-5.'!I1238</f>
        <v>13</v>
      </c>
      <c r="E74" s="330" t="s">
        <v>88</v>
      </c>
      <c r="F74" s="319"/>
      <c r="G74" s="320"/>
      <c r="H74" s="346">
        <f t="shared" si="1"/>
        <v>0</v>
      </c>
    </row>
    <row r="75" spans="1:8" ht="226.5" customHeight="1">
      <c r="A75" s="324">
        <v>57</v>
      </c>
      <c r="B75" s="325" t="s">
        <v>96</v>
      </c>
      <c r="C75" s="326" t="s">
        <v>95</v>
      </c>
      <c r="D75" s="342">
        <f>'Civil Det. Est-5.'!I1242</f>
        <v>2</v>
      </c>
      <c r="E75" s="330" t="s">
        <v>7</v>
      </c>
      <c r="F75" s="319"/>
      <c r="G75" s="320"/>
      <c r="H75" s="346">
        <f t="shared" si="1"/>
        <v>0</v>
      </c>
    </row>
    <row r="76" spans="1:8" ht="85.5" customHeight="1">
      <c r="A76" s="324">
        <v>58</v>
      </c>
      <c r="B76" s="325">
        <v>21.11</v>
      </c>
      <c r="C76" s="326" t="s">
        <v>97</v>
      </c>
      <c r="D76" s="330"/>
      <c r="E76" s="330"/>
      <c r="F76" s="319"/>
      <c r="G76" s="320"/>
      <c r="H76" s="346">
        <f t="shared" si="1"/>
        <v>0</v>
      </c>
    </row>
    <row r="77" spans="1:8" ht="70.5" customHeight="1">
      <c r="A77" s="324" t="s">
        <v>6</v>
      </c>
      <c r="B77" s="325" t="s">
        <v>98</v>
      </c>
      <c r="C77" s="332" t="s">
        <v>99</v>
      </c>
      <c r="D77" s="342">
        <f>'Civil Det. Est-5.'!I1245</f>
        <v>18</v>
      </c>
      <c r="E77" s="330" t="s">
        <v>7</v>
      </c>
      <c r="F77" s="319"/>
      <c r="G77" s="320"/>
      <c r="H77" s="346">
        <f t="shared" si="1"/>
        <v>0</v>
      </c>
    </row>
    <row r="78" spans="1:8" ht="70.5" customHeight="1">
      <c r="A78" s="324" t="s">
        <v>8</v>
      </c>
      <c r="B78" s="325" t="s">
        <v>101</v>
      </c>
      <c r="C78" s="332" t="s">
        <v>100</v>
      </c>
      <c r="D78" s="342">
        <f>'Civil Det. Est-5.'!I1250</f>
        <v>51</v>
      </c>
      <c r="E78" s="330" t="s">
        <v>7</v>
      </c>
      <c r="F78" s="319"/>
      <c r="G78" s="320"/>
      <c r="H78" s="346">
        <f t="shared" si="1"/>
        <v>0</v>
      </c>
    </row>
    <row r="79" spans="1:8" ht="94.5">
      <c r="A79" s="324">
        <v>59</v>
      </c>
      <c r="B79" s="325" t="s">
        <v>103</v>
      </c>
      <c r="C79" s="326" t="s">
        <v>102</v>
      </c>
      <c r="D79" s="342">
        <f>'Civil Det. Est-5.'!I1256</f>
        <v>44</v>
      </c>
      <c r="E79" s="330" t="s">
        <v>7</v>
      </c>
      <c r="F79" s="319"/>
      <c r="G79" s="320"/>
      <c r="H79" s="346">
        <f t="shared" si="1"/>
        <v>0</v>
      </c>
    </row>
    <row r="80" spans="1:8" ht="79.5" customHeight="1">
      <c r="A80" s="324">
        <v>60</v>
      </c>
      <c r="B80" s="325">
        <v>21.13</v>
      </c>
      <c r="C80" s="326" t="s">
        <v>104</v>
      </c>
      <c r="D80" s="342">
        <f>'Civil Det. Est-5.'!I1262</f>
        <v>16</v>
      </c>
      <c r="E80" s="330" t="s">
        <v>7</v>
      </c>
      <c r="F80" s="319"/>
      <c r="G80" s="320"/>
      <c r="H80" s="346">
        <f t="shared" si="1"/>
        <v>0</v>
      </c>
    </row>
    <row r="81" spans="1:10" ht="87.75" customHeight="1">
      <c r="A81" s="324">
        <v>61</v>
      </c>
      <c r="B81" s="325" t="s">
        <v>106</v>
      </c>
      <c r="C81" s="326" t="s">
        <v>105</v>
      </c>
      <c r="D81" s="342">
        <f>'Civil Det. Est-5.'!I1268</f>
        <v>69</v>
      </c>
      <c r="E81" s="330" t="s">
        <v>7</v>
      </c>
      <c r="F81" s="319"/>
      <c r="G81" s="320"/>
      <c r="H81" s="346">
        <f t="shared" si="1"/>
        <v>0</v>
      </c>
    </row>
    <row r="82" spans="1:10" ht="148.5" customHeight="1">
      <c r="A82" s="324">
        <v>62</v>
      </c>
      <c r="B82" s="325">
        <v>21.18</v>
      </c>
      <c r="C82" s="326" t="s">
        <v>107</v>
      </c>
      <c r="D82" s="342">
        <f>'Civil Det. Est-5.'!I1274</f>
        <v>9</v>
      </c>
      <c r="E82" s="330" t="s">
        <v>88</v>
      </c>
      <c r="F82" s="319"/>
      <c r="G82" s="320"/>
      <c r="H82" s="346">
        <f t="shared" si="1"/>
        <v>0</v>
      </c>
    </row>
    <row r="83" spans="1:10" ht="291" customHeight="1">
      <c r="A83" s="324">
        <v>63</v>
      </c>
      <c r="B83" s="325" t="s">
        <v>450</v>
      </c>
      <c r="C83" s="337" t="s">
        <v>583</v>
      </c>
      <c r="D83" s="343">
        <v>1</v>
      </c>
      <c r="E83" s="330" t="s">
        <v>7</v>
      </c>
      <c r="F83" s="319"/>
      <c r="G83" s="320"/>
      <c r="H83" s="346">
        <f t="shared" si="1"/>
        <v>0</v>
      </c>
      <c r="J83" s="42">
        <f>H83</f>
        <v>0</v>
      </c>
    </row>
    <row r="84" spans="1:10" ht="91.5" customHeight="1">
      <c r="A84" s="324">
        <v>64</v>
      </c>
      <c r="B84" s="325">
        <v>21.18</v>
      </c>
      <c r="C84" s="337" t="s">
        <v>584</v>
      </c>
      <c r="D84" s="342">
        <f>'Civil Det. Est-5.'!I1288</f>
        <v>48</v>
      </c>
      <c r="E84" s="330" t="s">
        <v>88</v>
      </c>
      <c r="F84" s="319"/>
      <c r="G84" s="320"/>
      <c r="H84" s="346">
        <f t="shared" si="1"/>
        <v>0</v>
      </c>
    </row>
    <row r="85" spans="1:10" ht="261" customHeight="1">
      <c r="A85" s="324">
        <v>65</v>
      </c>
      <c r="B85" s="325">
        <v>22.5</v>
      </c>
      <c r="C85" s="326" t="s">
        <v>108</v>
      </c>
      <c r="D85" s="342">
        <f>'Civil Det. Est-5.'!I1301</f>
        <v>29</v>
      </c>
      <c r="E85" s="330" t="s">
        <v>88</v>
      </c>
      <c r="F85" s="319"/>
      <c r="G85" s="320"/>
      <c r="H85" s="346">
        <f t="shared" si="1"/>
        <v>0</v>
      </c>
    </row>
    <row r="86" spans="1:10" ht="287.25" customHeight="1">
      <c r="A86" s="324">
        <v>66</v>
      </c>
      <c r="B86" s="325" t="s">
        <v>549</v>
      </c>
      <c r="C86" s="337" t="s">
        <v>469</v>
      </c>
      <c r="D86" s="342"/>
      <c r="E86" s="330"/>
      <c r="F86" s="319"/>
      <c r="G86" s="320"/>
      <c r="H86" s="346">
        <f t="shared" si="1"/>
        <v>0</v>
      </c>
    </row>
    <row r="87" spans="1:10" ht="267.75">
      <c r="A87" s="324"/>
      <c r="B87" s="325"/>
      <c r="C87" s="337" t="s">
        <v>470</v>
      </c>
      <c r="D87" s="342"/>
      <c r="E87" s="330"/>
      <c r="F87" s="319"/>
      <c r="G87" s="320"/>
      <c r="H87" s="346">
        <f t="shared" si="1"/>
        <v>0</v>
      </c>
    </row>
    <row r="88" spans="1:10" ht="199.5" customHeight="1">
      <c r="A88" s="324"/>
      <c r="B88" s="325"/>
      <c r="C88" s="337" t="s">
        <v>548</v>
      </c>
      <c r="D88" s="342">
        <f>'Civil Det. Est-5.'!I1323</f>
        <v>300</v>
      </c>
      <c r="E88" s="330" t="s">
        <v>88</v>
      </c>
      <c r="F88" s="319"/>
      <c r="G88" s="320"/>
      <c r="H88" s="346">
        <f t="shared" si="1"/>
        <v>0</v>
      </c>
    </row>
    <row r="89" spans="1:10" ht="409.5">
      <c r="A89" s="324">
        <v>67</v>
      </c>
      <c r="B89" s="325" t="s">
        <v>726</v>
      </c>
      <c r="C89" s="337" t="s">
        <v>786</v>
      </c>
      <c r="D89" s="342"/>
      <c r="E89" s="330"/>
      <c r="F89" s="319"/>
      <c r="G89" s="320"/>
      <c r="H89" s="346">
        <f t="shared" si="1"/>
        <v>0</v>
      </c>
    </row>
    <row r="90" spans="1:10" ht="334.5" customHeight="1">
      <c r="A90" s="324"/>
      <c r="B90" s="325"/>
      <c r="C90" s="337" t="s">
        <v>787</v>
      </c>
      <c r="D90" s="342"/>
      <c r="E90" s="330"/>
      <c r="F90" s="319"/>
      <c r="G90" s="320"/>
      <c r="H90" s="346">
        <f t="shared" si="1"/>
        <v>0</v>
      </c>
    </row>
    <row r="91" spans="1:10" ht="75.75" customHeight="1">
      <c r="A91" s="324"/>
      <c r="B91" s="325"/>
      <c r="C91" s="337" t="s">
        <v>725</v>
      </c>
      <c r="D91" s="342">
        <f>'Civil Det. Est-5.'!I1334</f>
        <v>250</v>
      </c>
      <c r="E91" s="330" t="s">
        <v>88</v>
      </c>
      <c r="F91" s="319"/>
      <c r="G91" s="320"/>
      <c r="H91" s="346">
        <f t="shared" si="1"/>
        <v>0</v>
      </c>
    </row>
    <row r="92" spans="1:10" s="6" customFormat="1" ht="210.75" customHeight="1">
      <c r="A92" s="341">
        <v>68</v>
      </c>
      <c r="B92" s="341">
        <v>26.1</v>
      </c>
      <c r="C92" s="326" t="s">
        <v>472</v>
      </c>
      <c r="D92" s="345">
        <f>'Civil Det. Est-5.'!I1341</f>
        <v>650</v>
      </c>
      <c r="E92" s="345" t="s">
        <v>27</v>
      </c>
      <c r="F92" s="323"/>
      <c r="G92" s="323"/>
      <c r="H92" s="346">
        <f t="shared" si="1"/>
        <v>0</v>
      </c>
      <c r="J92" s="167"/>
    </row>
    <row r="93" spans="1:10" s="6" customFormat="1" ht="94.5">
      <c r="A93" s="341">
        <v>69</v>
      </c>
      <c r="B93" s="341">
        <v>26.2</v>
      </c>
      <c r="C93" s="326" t="s">
        <v>474</v>
      </c>
      <c r="D93" s="345"/>
      <c r="E93" s="345"/>
      <c r="F93" s="323"/>
      <c r="G93" s="323"/>
      <c r="H93" s="346">
        <f t="shared" si="1"/>
        <v>0</v>
      </c>
      <c r="J93" s="167"/>
    </row>
    <row r="94" spans="1:10" s="6" customFormat="1" ht="240" customHeight="1">
      <c r="A94" s="341"/>
      <c r="B94" s="341"/>
      <c r="C94" s="326" t="s">
        <v>475</v>
      </c>
      <c r="D94" s="345"/>
      <c r="E94" s="345"/>
      <c r="F94" s="323"/>
      <c r="G94" s="323"/>
      <c r="H94" s="346">
        <f t="shared" si="1"/>
        <v>0</v>
      </c>
      <c r="J94" s="167"/>
    </row>
    <row r="95" spans="1:10" s="6" customFormat="1" ht="197.25" customHeight="1">
      <c r="A95" s="341"/>
      <c r="B95" s="341"/>
      <c r="C95" s="326" t="s">
        <v>476</v>
      </c>
      <c r="D95" s="345"/>
      <c r="E95" s="345"/>
      <c r="F95" s="323"/>
      <c r="G95" s="323"/>
      <c r="H95" s="346">
        <f t="shared" si="1"/>
        <v>0</v>
      </c>
      <c r="J95" s="167"/>
    </row>
    <row r="96" spans="1:10" s="6" customFormat="1" ht="162" customHeight="1">
      <c r="A96" s="341"/>
      <c r="B96" s="341"/>
      <c r="C96" s="326" t="s">
        <v>477</v>
      </c>
      <c r="D96" s="345"/>
      <c r="E96" s="345"/>
      <c r="F96" s="323"/>
      <c r="G96" s="323"/>
      <c r="H96" s="346">
        <f t="shared" si="1"/>
        <v>0</v>
      </c>
      <c r="J96" s="167"/>
    </row>
    <row r="97" spans="1:10" s="6" customFormat="1" ht="110.25">
      <c r="A97" s="341"/>
      <c r="B97" s="341"/>
      <c r="C97" s="326" t="s">
        <v>478</v>
      </c>
      <c r="D97" s="345"/>
      <c r="E97" s="345"/>
      <c r="F97" s="323"/>
      <c r="G97" s="323"/>
      <c r="H97" s="346">
        <f t="shared" si="1"/>
        <v>0</v>
      </c>
      <c r="J97" s="167"/>
    </row>
    <row r="98" spans="1:10" s="6" customFormat="1" ht="227.25" customHeight="1">
      <c r="A98" s="341"/>
      <c r="B98" s="341"/>
      <c r="C98" s="326" t="s">
        <v>479</v>
      </c>
      <c r="D98" s="345"/>
      <c r="E98" s="345"/>
      <c r="F98" s="323"/>
      <c r="G98" s="323"/>
      <c r="H98" s="346">
        <f t="shared" si="1"/>
        <v>0</v>
      </c>
      <c r="J98" s="167"/>
    </row>
    <row r="99" spans="1:10" s="6" customFormat="1" ht="287.25" customHeight="1">
      <c r="A99" s="341"/>
      <c r="B99" s="341"/>
      <c r="C99" s="326" t="s">
        <v>480</v>
      </c>
      <c r="D99" s="345"/>
      <c r="E99" s="345"/>
      <c r="F99" s="323"/>
      <c r="G99" s="323"/>
      <c r="H99" s="346">
        <f t="shared" si="1"/>
        <v>0</v>
      </c>
      <c r="J99" s="167"/>
    </row>
    <row r="100" spans="1:10" s="6" customFormat="1" ht="173.25">
      <c r="A100" s="341"/>
      <c r="B100" s="341"/>
      <c r="C100" s="326" t="s">
        <v>481</v>
      </c>
      <c r="D100" s="345"/>
      <c r="E100" s="345"/>
      <c r="F100" s="323"/>
      <c r="G100" s="323"/>
      <c r="H100" s="346">
        <f t="shared" si="1"/>
        <v>0</v>
      </c>
      <c r="J100" s="167"/>
    </row>
    <row r="101" spans="1:10" s="6" customFormat="1" ht="224.25" customHeight="1">
      <c r="A101" s="341"/>
      <c r="B101" s="341"/>
      <c r="C101" s="326" t="s">
        <v>482</v>
      </c>
      <c r="D101" s="345"/>
      <c r="E101" s="345"/>
      <c r="F101" s="323"/>
      <c r="G101" s="323"/>
      <c r="H101" s="346">
        <f t="shared" si="1"/>
        <v>0</v>
      </c>
      <c r="J101" s="167"/>
    </row>
    <row r="102" spans="1:10" s="6" customFormat="1" ht="78.75">
      <c r="A102" s="341"/>
      <c r="B102" s="341"/>
      <c r="C102" s="326" t="s">
        <v>483</v>
      </c>
      <c r="D102" s="345"/>
      <c r="E102" s="345"/>
      <c r="F102" s="323"/>
      <c r="G102" s="323"/>
      <c r="H102" s="346">
        <f t="shared" si="1"/>
        <v>0</v>
      </c>
      <c r="J102" s="167"/>
    </row>
    <row r="103" spans="1:10" s="6" customFormat="1" ht="47.25">
      <c r="A103" s="341"/>
      <c r="B103" s="341"/>
      <c r="C103" s="326" t="s">
        <v>484</v>
      </c>
      <c r="D103" s="345"/>
      <c r="E103" s="345"/>
      <c r="F103" s="323"/>
      <c r="G103" s="323"/>
      <c r="H103" s="346">
        <f t="shared" si="1"/>
        <v>0</v>
      </c>
      <c r="J103" s="167"/>
    </row>
    <row r="104" spans="1:10" s="6" customFormat="1" ht="47.25">
      <c r="A104" s="341"/>
      <c r="B104" s="341"/>
      <c r="C104" s="326" t="s">
        <v>485</v>
      </c>
      <c r="D104" s="345"/>
      <c r="E104" s="345"/>
      <c r="F104" s="323"/>
      <c r="G104" s="323"/>
      <c r="H104" s="346">
        <f t="shared" si="1"/>
        <v>0</v>
      </c>
      <c r="J104" s="167"/>
    </row>
    <row r="105" spans="1:10" s="6" customFormat="1" ht="78.75">
      <c r="A105" s="341"/>
      <c r="B105" s="341"/>
      <c r="C105" s="326" t="s">
        <v>486</v>
      </c>
      <c r="D105" s="345"/>
      <c r="E105" s="345"/>
      <c r="F105" s="323"/>
      <c r="G105" s="323"/>
      <c r="H105" s="346">
        <f t="shared" si="1"/>
        <v>0</v>
      </c>
      <c r="J105" s="167"/>
    </row>
    <row r="106" spans="1:10" s="6" customFormat="1" ht="63">
      <c r="A106" s="341"/>
      <c r="B106" s="341"/>
      <c r="C106" s="326" t="s">
        <v>487</v>
      </c>
      <c r="D106" s="345"/>
      <c r="E106" s="345"/>
      <c r="F106" s="323"/>
      <c r="G106" s="323"/>
      <c r="H106" s="346">
        <f t="shared" si="1"/>
        <v>0</v>
      </c>
      <c r="J106" s="167"/>
    </row>
    <row r="107" spans="1:10" s="6" customFormat="1" ht="93" customHeight="1">
      <c r="A107" s="341"/>
      <c r="B107" s="341"/>
      <c r="C107" s="326" t="s">
        <v>488</v>
      </c>
      <c r="D107" s="345">
        <f>'Civil Det. Est-5.'!I1358</f>
        <v>100</v>
      </c>
      <c r="E107" s="345" t="s">
        <v>88</v>
      </c>
      <c r="F107" s="323"/>
      <c r="G107" s="323"/>
      <c r="H107" s="346">
        <f t="shared" si="1"/>
        <v>0</v>
      </c>
      <c r="J107" s="167"/>
    </row>
    <row r="108" spans="1:10" s="6" customFormat="1" ht="273.75" customHeight="1">
      <c r="A108" s="341">
        <v>70</v>
      </c>
      <c r="B108" s="341">
        <v>26.3</v>
      </c>
      <c r="C108" s="326" t="s">
        <v>490</v>
      </c>
      <c r="D108" s="345"/>
      <c r="E108" s="345"/>
      <c r="F108" s="323"/>
      <c r="G108" s="323"/>
      <c r="H108" s="346">
        <f t="shared" si="1"/>
        <v>0</v>
      </c>
      <c r="J108" s="167"/>
    </row>
    <row r="109" spans="1:10" s="6" customFormat="1" ht="141.75">
      <c r="A109" s="341"/>
      <c r="B109" s="341"/>
      <c r="C109" s="326" t="s">
        <v>491</v>
      </c>
      <c r="D109" s="345"/>
      <c r="E109" s="345"/>
      <c r="F109" s="323"/>
      <c r="G109" s="323"/>
      <c r="H109" s="346">
        <f t="shared" si="1"/>
        <v>0</v>
      </c>
      <c r="J109" s="167"/>
    </row>
    <row r="110" spans="1:10" s="6" customFormat="1" ht="189">
      <c r="A110" s="341"/>
      <c r="B110" s="341"/>
      <c r="C110" s="326" t="s">
        <v>492</v>
      </c>
      <c r="D110" s="345">
        <f>'Civil Det. Est-5.'!I1363</f>
        <v>100</v>
      </c>
      <c r="E110" s="345" t="s">
        <v>88</v>
      </c>
      <c r="F110" s="323"/>
      <c r="G110" s="323"/>
      <c r="H110" s="346">
        <f t="shared" si="1"/>
        <v>0</v>
      </c>
      <c r="J110" s="167"/>
    </row>
    <row r="111" spans="1:10" s="6" customFormat="1" ht="211.5" customHeight="1">
      <c r="A111" s="341">
        <v>71</v>
      </c>
      <c r="B111" s="341">
        <v>26.4</v>
      </c>
      <c r="C111" s="326" t="s">
        <v>493</v>
      </c>
      <c r="D111" s="345">
        <f>'Civil Det. Est-5.'!I1365</f>
        <v>10</v>
      </c>
      <c r="E111" s="345" t="s">
        <v>88</v>
      </c>
      <c r="F111" s="323"/>
      <c r="G111" s="323"/>
      <c r="H111" s="346">
        <f t="shared" si="1"/>
        <v>0</v>
      </c>
      <c r="J111" s="167"/>
    </row>
    <row r="112" spans="1:10" s="48" customFormat="1" ht="29.25" customHeight="1">
      <c r="A112" s="292"/>
      <c r="B112" s="291"/>
      <c r="C112" s="293" t="s">
        <v>222</v>
      </c>
      <c r="D112" s="294"/>
      <c r="E112" s="294"/>
      <c r="F112" s="295"/>
      <c r="G112" s="297"/>
      <c r="H112" s="296">
        <f>SUM(H3:H111)</f>
        <v>0</v>
      </c>
      <c r="J112" s="49"/>
    </row>
    <row r="116" spans="4:8">
      <c r="D116" s="254"/>
      <c r="E116" s="254"/>
      <c r="F116" s="254"/>
      <c r="G116" s="254"/>
      <c r="H116" s="254"/>
    </row>
  </sheetData>
  <sheetProtection password="8AE0" sheet="1" objects="1" scenarios="1" selectLockedCells="1"/>
  <mergeCells count="2">
    <mergeCell ref="A1:H1"/>
    <mergeCell ref="D116:H116"/>
  </mergeCells>
  <pageMargins left="0.46" right="0.45" top="0.43" bottom="0.42" header="0.31496062992126" footer="0.31496062992126"/>
  <pageSetup paperSize="9" firstPageNumber="2" orientation="landscape" r:id="rId1"/>
</worksheet>
</file>

<file path=xl/worksheets/sheet3.xml><?xml version="1.0" encoding="utf-8"?>
<worksheet xmlns="http://schemas.openxmlformats.org/spreadsheetml/2006/main" xmlns:r="http://schemas.openxmlformats.org/officeDocument/2006/relationships">
  <dimension ref="A1:P256"/>
  <sheetViews>
    <sheetView view="pageBreakPreview" zoomScaleSheetLayoutView="100" workbookViewId="0">
      <selection activeCell="F4" sqref="F4"/>
    </sheetView>
  </sheetViews>
  <sheetFormatPr defaultRowHeight="15.75"/>
  <cols>
    <col min="1" max="1" width="5.5703125" style="175" customWidth="1"/>
    <col min="2" max="2" width="6.7109375" style="175" customWidth="1"/>
    <col min="3" max="3" width="41.7109375" style="174" customWidth="1"/>
    <col min="4" max="4" width="8.5703125" style="207" customWidth="1"/>
    <col min="5" max="5" width="7.28515625" style="207" customWidth="1"/>
    <col min="6" max="6" width="14.7109375" style="171" customWidth="1"/>
    <col min="7" max="7" width="32.7109375" style="308" customWidth="1"/>
    <col min="8" max="8" width="18" style="171" customWidth="1"/>
    <col min="9" max="9" width="9.140625" style="7"/>
    <col min="10" max="10" width="16" style="7" customWidth="1"/>
    <col min="11" max="11" width="21.85546875" style="7" customWidth="1"/>
    <col min="12" max="16384" width="9.140625" style="7"/>
  </cols>
  <sheetData>
    <row r="1" spans="1:16" ht="41.25" customHeight="1">
      <c r="A1" s="260" t="s">
        <v>585</v>
      </c>
      <c r="B1" s="260"/>
      <c r="C1" s="260"/>
      <c r="D1" s="260"/>
      <c r="E1" s="260"/>
      <c r="F1" s="260"/>
      <c r="G1" s="260"/>
      <c r="H1" s="260"/>
    </row>
    <row r="2" spans="1:16" ht="50.25" customHeight="1">
      <c r="A2" s="299" t="s">
        <v>774</v>
      </c>
      <c r="B2" s="299" t="s">
        <v>773</v>
      </c>
      <c r="C2" s="300" t="s">
        <v>497</v>
      </c>
      <c r="D2" s="300" t="s">
        <v>3</v>
      </c>
      <c r="E2" s="300" t="s">
        <v>4</v>
      </c>
      <c r="F2" s="275" t="s">
        <v>771</v>
      </c>
      <c r="G2" s="275" t="s">
        <v>769</v>
      </c>
      <c r="H2" s="301" t="s">
        <v>5</v>
      </c>
    </row>
    <row r="3" spans="1:16" ht="222.75" customHeight="1">
      <c r="A3" s="341">
        <v>1</v>
      </c>
      <c r="B3" s="341" t="s">
        <v>498</v>
      </c>
      <c r="C3" s="326" t="s">
        <v>535</v>
      </c>
      <c r="D3" s="362">
        <v>9</v>
      </c>
      <c r="E3" s="362" t="s">
        <v>7</v>
      </c>
      <c r="F3" s="349"/>
      <c r="G3" s="350"/>
      <c r="H3" s="351">
        <f>F3*D3</f>
        <v>0</v>
      </c>
      <c r="J3" s="8"/>
    </row>
    <row r="4" spans="1:16" ht="191.25" customHeight="1">
      <c r="A4" s="341">
        <v>2</v>
      </c>
      <c r="B4" s="341" t="s">
        <v>450</v>
      </c>
      <c r="C4" s="326" t="s">
        <v>500</v>
      </c>
      <c r="D4" s="362">
        <v>1</v>
      </c>
      <c r="E4" s="362" t="s">
        <v>7</v>
      </c>
      <c r="F4" s="352"/>
      <c r="G4" s="353"/>
      <c r="H4" s="351">
        <f t="shared" ref="H4:H67" si="0">F4*D4</f>
        <v>0</v>
      </c>
      <c r="J4" s="8"/>
      <c r="M4" s="203"/>
    </row>
    <row r="5" spans="1:16" ht="228.75" customHeight="1">
      <c r="A5" s="341">
        <v>3</v>
      </c>
      <c r="B5" s="341" t="s">
        <v>450</v>
      </c>
      <c r="C5" s="363" t="s">
        <v>589</v>
      </c>
      <c r="D5" s="362">
        <v>4</v>
      </c>
      <c r="E5" s="362" t="s">
        <v>7</v>
      </c>
      <c r="F5" s="352"/>
      <c r="G5" s="353"/>
      <c r="H5" s="351">
        <f t="shared" si="0"/>
        <v>0</v>
      </c>
      <c r="J5" s="8"/>
      <c r="M5" s="203"/>
    </row>
    <row r="6" spans="1:16" ht="167.25" customHeight="1">
      <c r="A6" s="341">
        <v>4</v>
      </c>
      <c r="B6" s="341"/>
      <c r="C6" s="363" t="s">
        <v>775</v>
      </c>
      <c r="D6" s="362">
        <v>4</v>
      </c>
      <c r="E6" s="362" t="s">
        <v>7</v>
      </c>
      <c r="F6" s="352"/>
      <c r="G6" s="353"/>
      <c r="H6" s="351">
        <f t="shared" si="0"/>
        <v>0</v>
      </c>
      <c r="J6" s="8"/>
      <c r="M6" s="229"/>
    </row>
    <row r="7" spans="1:16" ht="182.25" customHeight="1">
      <c r="A7" s="341">
        <v>5</v>
      </c>
      <c r="B7" s="341" t="s">
        <v>450</v>
      </c>
      <c r="C7" s="326" t="s">
        <v>536</v>
      </c>
      <c r="D7" s="362">
        <v>8</v>
      </c>
      <c r="E7" s="362" t="s">
        <v>7</v>
      </c>
      <c r="F7" s="352"/>
      <c r="G7" s="353"/>
      <c r="H7" s="351">
        <f t="shared" si="0"/>
        <v>0</v>
      </c>
      <c r="J7" s="8"/>
      <c r="M7" s="203"/>
    </row>
    <row r="8" spans="1:16" ht="78.75">
      <c r="A8" s="341">
        <v>6</v>
      </c>
      <c r="B8" s="341" t="s">
        <v>450</v>
      </c>
      <c r="C8" s="326" t="s">
        <v>546</v>
      </c>
      <c r="D8" s="362">
        <v>1</v>
      </c>
      <c r="E8" s="362" t="s">
        <v>7</v>
      </c>
      <c r="F8" s="352"/>
      <c r="G8" s="353"/>
      <c r="H8" s="351">
        <f t="shared" si="0"/>
        <v>0</v>
      </c>
      <c r="J8" s="8"/>
      <c r="P8" s="203"/>
    </row>
    <row r="9" spans="1:16" ht="96.75" customHeight="1">
      <c r="A9" s="341">
        <v>7</v>
      </c>
      <c r="B9" s="341" t="s">
        <v>450</v>
      </c>
      <c r="C9" s="326" t="s">
        <v>545</v>
      </c>
      <c r="D9" s="362">
        <v>11</v>
      </c>
      <c r="E9" s="362" t="s">
        <v>7</v>
      </c>
      <c r="F9" s="352"/>
      <c r="G9" s="353"/>
      <c r="H9" s="351">
        <f t="shared" si="0"/>
        <v>0</v>
      </c>
      <c r="J9" s="8"/>
      <c r="P9" s="169"/>
    </row>
    <row r="10" spans="1:16" ht="68.25" customHeight="1">
      <c r="A10" s="341">
        <v>8</v>
      </c>
      <c r="B10" s="341" t="s">
        <v>117</v>
      </c>
      <c r="C10" s="326" t="s">
        <v>537</v>
      </c>
      <c r="D10" s="362">
        <v>1</v>
      </c>
      <c r="E10" s="362" t="s">
        <v>7</v>
      </c>
      <c r="F10" s="351"/>
      <c r="G10" s="351"/>
      <c r="H10" s="351">
        <f t="shared" si="0"/>
        <v>0</v>
      </c>
    </row>
    <row r="11" spans="1:16" ht="71.25" customHeight="1">
      <c r="A11" s="341">
        <v>9</v>
      </c>
      <c r="B11" s="341" t="s">
        <v>118</v>
      </c>
      <c r="C11" s="326" t="s">
        <v>547</v>
      </c>
      <c r="D11" s="362">
        <v>35</v>
      </c>
      <c r="E11" s="362" t="s">
        <v>7</v>
      </c>
      <c r="F11" s="351"/>
      <c r="G11" s="351"/>
      <c r="H11" s="351">
        <f t="shared" si="0"/>
        <v>0</v>
      </c>
    </row>
    <row r="12" spans="1:16" ht="61.5" customHeight="1">
      <c r="A12" s="341">
        <v>10</v>
      </c>
      <c r="B12" s="341" t="s">
        <v>501</v>
      </c>
      <c r="C12" s="326" t="s">
        <v>502</v>
      </c>
      <c r="D12" s="364">
        <v>11</v>
      </c>
      <c r="E12" s="362" t="s">
        <v>7</v>
      </c>
      <c r="F12" s="351"/>
      <c r="G12" s="351"/>
      <c r="H12" s="351">
        <f t="shared" si="0"/>
        <v>0</v>
      </c>
    </row>
    <row r="13" spans="1:16" ht="63.75" customHeight="1">
      <c r="A13" s="341">
        <v>11</v>
      </c>
      <c r="B13" s="341" t="s">
        <v>590</v>
      </c>
      <c r="C13" s="326" t="s">
        <v>591</v>
      </c>
      <c r="D13" s="364">
        <v>35</v>
      </c>
      <c r="E13" s="362" t="s">
        <v>7</v>
      </c>
      <c r="F13" s="351"/>
      <c r="G13" s="351"/>
      <c r="H13" s="351">
        <f t="shared" si="0"/>
        <v>0</v>
      </c>
    </row>
    <row r="14" spans="1:16" ht="73.5" customHeight="1">
      <c r="A14" s="341">
        <v>12</v>
      </c>
      <c r="B14" s="341">
        <v>18.649999999999999</v>
      </c>
      <c r="C14" s="326" t="s">
        <v>503</v>
      </c>
      <c r="D14" s="362">
        <v>20</v>
      </c>
      <c r="E14" s="362" t="s">
        <v>7</v>
      </c>
      <c r="F14" s="351"/>
      <c r="G14" s="351"/>
      <c r="H14" s="351">
        <f t="shared" si="0"/>
        <v>0</v>
      </c>
      <c r="J14" s="8"/>
    </row>
    <row r="15" spans="1:16" ht="65.25" customHeight="1">
      <c r="A15" s="341">
        <v>13</v>
      </c>
      <c r="B15" s="341" t="s">
        <v>109</v>
      </c>
      <c r="C15" s="365" t="s">
        <v>538</v>
      </c>
      <c r="D15" s="362">
        <v>15</v>
      </c>
      <c r="E15" s="362" t="s">
        <v>7</v>
      </c>
      <c r="F15" s="351"/>
      <c r="G15" s="351"/>
      <c r="H15" s="351">
        <f t="shared" si="0"/>
        <v>0</v>
      </c>
    </row>
    <row r="16" spans="1:16" ht="81" customHeight="1">
      <c r="A16" s="341">
        <v>14</v>
      </c>
      <c r="B16" s="341">
        <v>17.309999999999999</v>
      </c>
      <c r="C16" s="326" t="s">
        <v>504</v>
      </c>
      <c r="D16" s="362">
        <v>7</v>
      </c>
      <c r="E16" s="362" t="s">
        <v>7</v>
      </c>
      <c r="F16" s="351"/>
      <c r="G16" s="351"/>
      <c r="H16" s="351">
        <f t="shared" si="0"/>
        <v>0</v>
      </c>
    </row>
    <row r="17" spans="1:10" ht="110.25">
      <c r="A17" s="341">
        <v>15</v>
      </c>
      <c r="B17" s="341" t="s">
        <v>110</v>
      </c>
      <c r="C17" s="326" t="s">
        <v>505</v>
      </c>
      <c r="D17" s="362">
        <v>15</v>
      </c>
      <c r="E17" s="362" t="s">
        <v>499</v>
      </c>
      <c r="F17" s="351"/>
      <c r="G17" s="351"/>
      <c r="H17" s="351">
        <f t="shared" si="0"/>
        <v>0</v>
      </c>
      <c r="J17" s="8"/>
    </row>
    <row r="18" spans="1:10" ht="73.5" customHeight="1">
      <c r="A18" s="341">
        <v>16</v>
      </c>
      <c r="B18" s="341" t="s">
        <v>135</v>
      </c>
      <c r="C18" s="365" t="s">
        <v>539</v>
      </c>
      <c r="D18" s="362">
        <v>9</v>
      </c>
      <c r="E18" s="362" t="s">
        <v>143</v>
      </c>
      <c r="F18" s="354"/>
      <c r="G18" s="355"/>
      <c r="H18" s="351">
        <f t="shared" si="0"/>
        <v>0</v>
      </c>
      <c r="J18" s="170"/>
    </row>
    <row r="19" spans="1:10" ht="126">
      <c r="A19" s="341">
        <v>17</v>
      </c>
      <c r="B19" s="341" t="s">
        <v>134</v>
      </c>
      <c r="C19" s="366" t="s">
        <v>540</v>
      </c>
      <c r="D19" s="362">
        <v>1</v>
      </c>
      <c r="E19" s="362" t="s">
        <v>499</v>
      </c>
      <c r="F19" s="354"/>
      <c r="G19" s="355"/>
      <c r="H19" s="351">
        <f t="shared" si="0"/>
        <v>0</v>
      </c>
      <c r="I19" s="171"/>
      <c r="J19" s="8"/>
    </row>
    <row r="20" spans="1:10" ht="141.75">
      <c r="A20" s="341">
        <v>18</v>
      </c>
      <c r="B20" s="341">
        <v>18.7</v>
      </c>
      <c r="C20" s="326" t="s">
        <v>592</v>
      </c>
      <c r="D20" s="362"/>
      <c r="E20" s="362"/>
      <c r="F20" s="351"/>
      <c r="G20" s="351"/>
      <c r="H20" s="351">
        <f t="shared" si="0"/>
        <v>0</v>
      </c>
    </row>
    <row r="21" spans="1:10" s="6" customFormat="1">
      <c r="A21" s="362"/>
      <c r="B21" s="362"/>
      <c r="C21" s="367" t="s">
        <v>593</v>
      </c>
      <c r="D21" s="362"/>
      <c r="E21" s="362"/>
      <c r="F21" s="351"/>
      <c r="G21" s="351"/>
      <c r="H21" s="351">
        <f t="shared" si="0"/>
        <v>0</v>
      </c>
    </row>
    <row r="22" spans="1:10" s="6" customFormat="1" ht="53.25" customHeight="1">
      <c r="A22" s="362" t="s">
        <v>38</v>
      </c>
      <c r="B22" s="362" t="s">
        <v>550</v>
      </c>
      <c r="C22" s="368" t="s">
        <v>551</v>
      </c>
      <c r="D22" s="345">
        <v>10</v>
      </c>
      <c r="E22" s="362" t="s">
        <v>137</v>
      </c>
      <c r="F22" s="351"/>
      <c r="G22" s="351"/>
      <c r="H22" s="351">
        <f t="shared" si="0"/>
        <v>0</v>
      </c>
    </row>
    <row r="23" spans="1:10" s="6" customFormat="1" ht="57.75" customHeight="1">
      <c r="A23" s="362" t="s">
        <v>39</v>
      </c>
      <c r="B23" s="362" t="s">
        <v>111</v>
      </c>
      <c r="C23" s="368" t="s">
        <v>506</v>
      </c>
      <c r="D23" s="345">
        <v>30</v>
      </c>
      <c r="E23" s="362" t="s">
        <v>137</v>
      </c>
      <c r="F23" s="351"/>
      <c r="G23" s="351"/>
      <c r="H23" s="351">
        <f t="shared" si="0"/>
        <v>0</v>
      </c>
    </row>
    <row r="24" spans="1:10" s="6" customFormat="1" ht="57.75" customHeight="1">
      <c r="A24" s="362" t="s">
        <v>40</v>
      </c>
      <c r="B24" s="362" t="s">
        <v>112</v>
      </c>
      <c r="C24" s="368" t="s">
        <v>507</v>
      </c>
      <c r="D24" s="345">
        <v>30</v>
      </c>
      <c r="E24" s="362" t="s">
        <v>137</v>
      </c>
      <c r="F24" s="351"/>
      <c r="G24" s="351"/>
      <c r="H24" s="351">
        <f t="shared" si="0"/>
        <v>0</v>
      </c>
    </row>
    <row r="25" spans="1:10" ht="161.25" customHeight="1">
      <c r="A25" s="341">
        <v>19</v>
      </c>
      <c r="B25" s="341">
        <v>18.8</v>
      </c>
      <c r="C25" s="326" t="s">
        <v>594</v>
      </c>
      <c r="D25" s="362"/>
      <c r="E25" s="362"/>
      <c r="F25" s="351"/>
      <c r="G25" s="351"/>
      <c r="H25" s="351">
        <f t="shared" si="0"/>
        <v>0</v>
      </c>
    </row>
    <row r="26" spans="1:10" ht="32.1" customHeight="1">
      <c r="A26" s="341"/>
      <c r="B26" s="341"/>
      <c r="C26" s="369" t="s">
        <v>595</v>
      </c>
      <c r="D26" s="362"/>
      <c r="E26" s="362"/>
      <c r="F26" s="351"/>
      <c r="G26" s="351"/>
      <c r="H26" s="351">
        <f t="shared" si="0"/>
        <v>0</v>
      </c>
    </row>
    <row r="27" spans="1:10" s="6" customFormat="1" ht="65.25" customHeight="1">
      <c r="A27" s="362" t="s">
        <v>38</v>
      </c>
      <c r="B27" s="362" t="s">
        <v>552</v>
      </c>
      <c r="C27" s="368" t="s">
        <v>553</v>
      </c>
      <c r="D27" s="345">
        <v>30</v>
      </c>
      <c r="E27" s="362" t="s">
        <v>137</v>
      </c>
      <c r="F27" s="351"/>
      <c r="G27" s="351"/>
      <c r="H27" s="351">
        <f t="shared" si="0"/>
        <v>0</v>
      </c>
    </row>
    <row r="28" spans="1:10" s="6" customFormat="1" ht="61.5" customHeight="1">
      <c r="A28" s="362" t="s">
        <v>39</v>
      </c>
      <c r="B28" s="362" t="s">
        <v>113</v>
      </c>
      <c r="C28" s="368" t="s">
        <v>554</v>
      </c>
      <c r="D28" s="345">
        <v>30</v>
      </c>
      <c r="E28" s="362" t="s">
        <v>137</v>
      </c>
      <c r="F28" s="351"/>
      <c r="G28" s="351"/>
      <c r="H28" s="351">
        <f t="shared" si="0"/>
        <v>0</v>
      </c>
    </row>
    <row r="29" spans="1:10" s="6" customFormat="1" ht="71.25" customHeight="1">
      <c r="A29" s="341">
        <v>20</v>
      </c>
      <c r="B29" s="341" t="s">
        <v>450</v>
      </c>
      <c r="C29" s="326" t="s">
        <v>555</v>
      </c>
      <c r="D29" s="345"/>
      <c r="E29" s="362"/>
      <c r="F29" s="351"/>
      <c r="G29" s="351"/>
      <c r="H29" s="351">
        <f t="shared" si="0"/>
        <v>0</v>
      </c>
    </row>
    <row r="30" spans="1:10" s="6" customFormat="1" ht="60.75" customHeight="1">
      <c r="A30" s="362" t="s">
        <v>38</v>
      </c>
      <c r="B30" s="362" t="s">
        <v>450</v>
      </c>
      <c r="C30" s="368" t="s">
        <v>508</v>
      </c>
      <c r="D30" s="345">
        <v>15</v>
      </c>
      <c r="E30" s="362" t="s">
        <v>137</v>
      </c>
      <c r="F30" s="349"/>
      <c r="G30" s="350"/>
      <c r="H30" s="351">
        <f t="shared" si="0"/>
        <v>0</v>
      </c>
      <c r="J30" s="172"/>
    </row>
    <row r="31" spans="1:10" s="6" customFormat="1" ht="63" customHeight="1">
      <c r="A31" s="362" t="s">
        <v>39</v>
      </c>
      <c r="B31" s="362" t="s">
        <v>450</v>
      </c>
      <c r="C31" s="368" t="s">
        <v>509</v>
      </c>
      <c r="D31" s="345">
        <v>30</v>
      </c>
      <c r="E31" s="362" t="s">
        <v>137</v>
      </c>
      <c r="F31" s="349"/>
      <c r="G31" s="350"/>
      <c r="H31" s="351">
        <f t="shared" si="0"/>
        <v>0</v>
      </c>
      <c r="J31" s="172"/>
    </row>
    <row r="32" spans="1:10" s="6" customFormat="1" ht="60" customHeight="1">
      <c r="A32" s="362" t="s">
        <v>40</v>
      </c>
      <c r="B32" s="362" t="s">
        <v>450</v>
      </c>
      <c r="C32" s="368" t="s">
        <v>510</v>
      </c>
      <c r="D32" s="345">
        <v>60</v>
      </c>
      <c r="E32" s="362" t="s">
        <v>137</v>
      </c>
      <c r="F32" s="349"/>
      <c r="G32" s="350"/>
      <c r="H32" s="351">
        <f t="shared" si="0"/>
        <v>0</v>
      </c>
      <c r="J32" s="172"/>
    </row>
    <row r="33" spans="1:10" s="6" customFormat="1" ht="66.75" customHeight="1">
      <c r="A33" s="362" t="s">
        <v>41</v>
      </c>
      <c r="B33" s="362" t="s">
        <v>450</v>
      </c>
      <c r="C33" s="368" t="s">
        <v>511</v>
      </c>
      <c r="D33" s="345">
        <v>30</v>
      </c>
      <c r="E33" s="362" t="s">
        <v>137</v>
      </c>
      <c r="F33" s="349"/>
      <c r="G33" s="350"/>
      <c r="H33" s="351">
        <f t="shared" si="0"/>
        <v>0</v>
      </c>
      <c r="J33" s="172"/>
    </row>
    <row r="34" spans="1:10" s="6" customFormat="1" ht="81" customHeight="1">
      <c r="A34" s="341">
        <v>21</v>
      </c>
      <c r="B34" s="341" t="s">
        <v>450</v>
      </c>
      <c r="C34" s="326" t="s">
        <v>596</v>
      </c>
      <c r="D34" s="345"/>
      <c r="E34" s="362"/>
      <c r="F34" s="351"/>
      <c r="G34" s="351"/>
      <c r="H34" s="351">
        <f t="shared" si="0"/>
        <v>0</v>
      </c>
    </row>
    <row r="35" spans="1:10" s="6" customFormat="1" ht="60.75" customHeight="1">
      <c r="A35" s="362" t="s">
        <v>38</v>
      </c>
      <c r="B35" s="362" t="s">
        <v>450</v>
      </c>
      <c r="C35" s="368" t="s">
        <v>508</v>
      </c>
      <c r="D35" s="345">
        <v>50</v>
      </c>
      <c r="E35" s="362" t="s">
        <v>137</v>
      </c>
      <c r="F35" s="349"/>
      <c r="G35" s="350"/>
      <c r="H35" s="351">
        <f t="shared" si="0"/>
        <v>0</v>
      </c>
      <c r="J35" s="172"/>
    </row>
    <row r="36" spans="1:10" s="6" customFormat="1" ht="62.25" customHeight="1">
      <c r="A36" s="362" t="s">
        <v>39</v>
      </c>
      <c r="B36" s="362" t="s">
        <v>450</v>
      </c>
      <c r="C36" s="368" t="s">
        <v>509</v>
      </c>
      <c r="D36" s="345">
        <v>65</v>
      </c>
      <c r="E36" s="362" t="s">
        <v>137</v>
      </c>
      <c r="F36" s="349"/>
      <c r="G36" s="350"/>
      <c r="H36" s="351">
        <f t="shared" si="0"/>
        <v>0</v>
      </c>
      <c r="J36" s="172"/>
    </row>
    <row r="37" spans="1:10" s="6" customFormat="1" ht="62.25" customHeight="1">
      <c r="A37" s="362" t="s">
        <v>40</v>
      </c>
      <c r="B37" s="362" t="s">
        <v>450</v>
      </c>
      <c r="C37" s="368" t="s">
        <v>512</v>
      </c>
      <c r="D37" s="345">
        <v>20</v>
      </c>
      <c r="E37" s="362" t="s">
        <v>137</v>
      </c>
      <c r="F37" s="349"/>
      <c r="G37" s="350"/>
      <c r="H37" s="351">
        <f t="shared" si="0"/>
        <v>0</v>
      </c>
      <c r="J37" s="172"/>
    </row>
    <row r="38" spans="1:10" ht="47.25">
      <c r="A38" s="341">
        <v>22</v>
      </c>
      <c r="B38" s="341">
        <v>18.18</v>
      </c>
      <c r="C38" s="365" t="s">
        <v>541</v>
      </c>
      <c r="D38" s="362"/>
      <c r="E38" s="362"/>
      <c r="F38" s="348"/>
      <c r="G38" s="348"/>
      <c r="H38" s="351">
        <f t="shared" si="0"/>
        <v>0</v>
      </c>
    </row>
    <row r="39" spans="1:10" s="6" customFormat="1" ht="70.5" customHeight="1">
      <c r="A39" s="362" t="s">
        <v>38</v>
      </c>
      <c r="B39" s="362" t="s">
        <v>116</v>
      </c>
      <c r="C39" s="368" t="s">
        <v>513</v>
      </c>
      <c r="D39" s="364">
        <v>2</v>
      </c>
      <c r="E39" s="362" t="s">
        <v>499</v>
      </c>
      <c r="F39" s="351"/>
      <c r="G39" s="351"/>
      <c r="H39" s="351">
        <f t="shared" si="0"/>
        <v>0</v>
      </c>
    </row>
    <row r="40" spans="1:10" s="6" customFormat="1" ht="70.5" customHeight="1">
      <c r="A40" s="362" t="s">
        <v>39</v>
      </c>
      <c r="B40" s="362" t="s">
        <v>249</v>
      </c>
      <c r="C40" s="368" t="s">
        <v>543</v>
      </c>
      <c r="D40" s="364">
        <v>2</v>
      </c>
      <c r="E40" s="362" t="s">
        <v>499</v>
      </c>
      <c r="F40" s="351"/>
      <c r="G40" s="351"/>
      <c r="H40" s="351">
        <f t="shared" si="0"/>
        <v>0</v>
      </c>
    </row>
    <row r="41" spans="1:10" s="20" customFormat="1" ht="63">
      <c r="A41" s="324">
        <v>23</v>
      </c>
      <c r="B41" s="325" t="s">
        <v>450</v>
      </c>
      <c r="C41" s="370" t="s">
        <v>451</v>
      </c>
      <c r="D41" s="330"/>
      <c r="E41" s="330"/>
      <c r="F41" s="356"/>
      <c r="G41" s="357"/>
      <c r="H41" s="351">
        <f t="shared" si="0"/>
        <v>0</v>
      </c>
    </row>
    <row r="42" spans="1:10" s="48" customFormat="1" ht="67.5" customHeight="1">
      <c r="A42" s="330" t="s">
        <v>452</v>
      </c>
      <c r="B42" s="331" t="s">
        <v>450</v>
      </c>
      <c r="C42" s="371" t="s">
        <v>453</v>
      </c>
      <c r="D42" s="330">
        <v>2</v>
      </c>
      <c r="E42" s="330" t="s">
        <v>7</v>
      </c>
      <c r="F42" s="356"/>
      <c r="G42" s="357"/>
      <c r="H42" s="351">
        <f t="shared" si="0"/>
        <v>0</v>
      </c>
      <c r="J42" s="49"/>
    </row>
    <row r="43" spans="1:10" s="48" customFormat="1" ht="78.75" customHeight="1">
      <c r="A43" s="330" t="s">
        <v>454</v>
      </c>
      <c r="B43" s="331" t="s">
        <v>450</v>
      </c>
      <c r="C43" s="371" t="s">
        <v>556</v>
      </c>
      <c r="D43" s="330">
        <v>4</v>
      </c>
      <c r="E43" s="330" t="s">
        <v>7</v>
      </c>
      <c r="F43" s="356"/>
      <c r="G43" s="357"/>
      <c r="H43" s="351">
        <f t="shared" si="0"/>
        <v>0</v>
      </c>
      <c r="J43" s="49"/>
    </row>
    <row r="44" spans="1:10" ht="31.5">
      <c r="A44" s="341">
        <v>24</v>
      </c>
      <c r="B44" s="341">
        <v>18.170000000000002</v>
      </c>
      <c r="C44" s="326" t="s">
        <v>542</v>
      </c>
      <c r="D44" s="362"/>
      <c r="E44" s="362"/>
      <c r="F44" s="351"/>
      <c r="G44" s="351"/>
      <c r="H44" s="351">
        <f t="shared" si="0"/>
        <v>0</v>
      </c>
      <c r="J44" s="42"/>
    </row>
    <row r="45" spans="1:10" s="6" customFormat="1" ht="68.25" customHeight="1">
      <c r="A45" s="362" t="s">
        <v>38</v>
      </c>
      <c r="B45" s="362" t="s">
        <v>114</v>
      </c>
      <c r="C45" s="368" t="s">
        <v>514</v>
      </c>
      <c r="D45" s="362">
        <v>2</v>
      </c>
      <c r="E45" s="362" t="s">
        <v>499</v>
      </c>
      <c r="F45" s="351"/>
      <c r="G45" s="351"/>
      <c r="H45" s="351">
        <f t="shared" si="0"/>
        <v>0</v>
      </c>
    </row>
    <row r="46" spans="1:10" s="6" customFormat="1" ht="67.5" customHeight="1">
      <c r="A46" s="362" t="s">
        <v>39</v>
      </c>
      <c r="B46" s="362" t="s">
        <v>115</v>
      </c>
      <c r="C46" s="368" t="s">
        <v>515</v>
      </c>
      <c r="D46" s="362">
        <v>2</v>
      </c>
      <c r="E46" s="362" t="s">
        <v>499</v>
      </c>
      <c r="F46" s="351"/>
      <c r="G46" s="351"/>
      <c r="H46" s="351">
        <f t="shared" si="0"/>
        <v>0</v>
      </c>
    </row>
    <row r="47" spans="1:10" ht="100.5" customHeight="1">
      <c r="A47" s="341">
        <v>25</v>
      </c>
      <c r="B47" s="341">
        <v>18.77</v>
      </c>
      <c r="C47" s="326" t="s">
        <v>516</v>
      </c>
      <c r="D47" s="362">
        <v>20</v>
      </c>
      <c r="E47" s="362" t="s">
        <v>457</v>
      </c>
      <c r="F47" s="351"/>
      <c r="G47" s="351"/>
      <c r="H47" s="351">
        <f t="shared" si="0"/>
        <v>0</v>
      </c>
    </row>
    <row r="48" spans="1:10" ht="94.5">
      <c r="A48" s="341">
        <v>26</v>
      </c>
      <c r="B48" s="341" t="s">
        <v>120</v>
      </c>
      <c r="C48" s="326" t="s">
        <v>119</v>
      </c>
      <c r="D48" s="362">
        <v>60</v>
      </c>
      <c r="E48" s="362" t="s">
        <v>517</v>
      </c>
      <c r="F48" s="348"/>
      <c r="G48" s="348"/>
      <c r="H48" s="351">
        <f t="shared" si="0"/>
        <v>0</v>
      </c>
    </row>
    <row r="49" spans="1:11" ht="94.5">
      <c r="A49" s="341">
        <v>27</v>
      </c>
      <c r="B49" s="341">
        <v>12.42</v>
      </c>
      <c r="C49" s="363" t="s">
        <v>121</v>
      </c>
      <c r="D49" s="362"/>
      <c r="E49" s="362"/>
      <c r="F49" s="348"/>
      <c r="G49" s="348"/>
      <c r="H49" s="351">
        <f t="shared" si="0"/>
        <v>0</v>
      </c>
    </row>
    <row r="50" spans="1:11" s="6" customFormat="1" ht="75" customHeight="1">
      <c r="A50" s="362" t="s">
        <v>38</v>
      </c>
      <c r="B50" s="362" t="s">
        <v>122</v>
      </c>
      <c r="C50" s="372" t="s">
        <v>518</v>
      </c>
      <c r="D50" s="362">
        <v>15</v>
      </c>
      <c r="E50" s="362" t="s">
        <v>457</v>
      </c>
      <c r="F50" s="348"/>
      <c r="G50" s="348"/>
      <c r="H50" s="351">
        <f t="shared" si="0"/>
        <v>0</v>
      </c>
    </row>
    <row r="51" spans="1:11" s="6" customFormat="1" ht="70.5" customHeight="1">
      <c r="A51" s="362" t="s">
        <v>39</v>
      </c>
      <c r="B51" s="362" t="s">
        <v>123</v>
      </c>
      <c r="C51" s="372" t="s">
        <v>519</v>
      </c>
      <c r="D51" s="362">
        <v>4</v>
      </c>
      <c r="E51" s="362" t="s">
        <v>457</v>
      </c>
      <c r="F51" s="348"/>
      <c r="G51" s="348"/>
      <c r="H51" s="351">
        <f t="shared" si="0"/>
        <v>0</v>
      </c>
    </row>
    <row r="52" spans="1:11" s="6" customFormat="1" ht="69.75" customHeight="1">
      <c r="A52" s="362" t="s">
        <v>40</v>
      </c>
      <c r="B52" s="362" t="s">
        <v>124</v>
      </c>
      <c r="C52" s="372" t="s">
        <v>520</v>
      </c>
      <c r="D52" s="362">
        <v>12</v>
      </c>
      <c r="E52" s="362" t="s">
        <v>457</v>
      </c>
      <c r="F52" s="348"/>
      <c r="G52" s="348"/>
      <c r="H52" s="351">
        <f t="shared" si="0"/>
        <v>0</v>
      </c>
    </row>
    <row r="53" spans="1:11" s="6" customFormat="1" ht="69.75" customHeight="1">
      <c r="A53" s="362" t="s">
        <v>41</v>
      </c>
      <c r="B53" s="362" t="s">
        <v>126</v>
      </c>
      <c r="C53" s="372" t="s">
        <v>125</v>
      </c>
      <c r="D53" s="362">
        <v>4</v>
      </c>
      <c r="E53" s="362" t="s">
        <v>457</v>
      </c>
      <c r="F53" s="348"/>
      <c r="G53" s="348"/>
      <c r="H53" s="351">
        <f t="shared" si="0"/>
        <v>0</v>
      </c>
    </row>
    <row r="54" spans="1:11" s="6" customFormat="1" ht="131.25" customHeight="1">
      <c r="A54" s="341">
        <v>28</v>
      </c>
      <c r="B54" s="341" t="s">
        <v>558</v>
      </c>
      <c r="C54" s="373" t="s">
        <v>557</v>
      </c>
      <c r="D54" s="362">
        <v>60</v>
      </c>
      <c r="E54" s="362" t="s">
        <v>7</v>
      </c>
      <c r="F54" s="348"/>
      <c r="G54" s="348"/>
      <c r="H54" s="351">
        <f t="shared" si="0"/>
        <v>0</v>
      </c>
    </row>
    <row r="55" spans="1:11" ht="70.5" customHeight="1">
      <c r="A55" s="341">
        <v>29</v>
      </c>
      <c r="B55" s="341" t="s">
        <v>135</v>
      </c>
      <c r="C55" s="363" t="s">
        <v>521</v>
      </c>
      <c r="D55" s="364">
        <v>4</v>
      </c>
      <c r="E55" s="362" t="s">
        <v>194</v>
      </c>
      <c r="F55" s="358"/>
      <c r="G55" s="359"/>
      <c r="H55" s="351">
        <f t="shared" si="0"/>
        <v>0</v>
      </c>
      <c r="J55" s="8"/>
    </row>
    <row r="56" spans="1:11" s="20" customFormat="1" ht="157.5">
      <c r="A56" s="341">
        <v>30</v>
      </c>
      <c r="B56" s="341" t="s">
        <v>134</v>
      </c>
      <c r="C56" s="326" t="s">
        <v>544</v>
      </c>
      <c r="D56" s="362"/>
      <c r="E56" s="362"/>
      <c r="F56" s="351"/>
      <c r="G56" s="351"/>
      <c r="H56" s="351">
        <f t="shared" si="0"/>
        <v>0</v>
      </c>
      <c r="I56" s="7"/>
      <c r="J56" s="8"/>
      <c r="K56" s="42"/>
    </row>
    <row r="57" spans="1:11" s="48" customFormat="1" ht="61.5" customHeight="1">
      <c r="A57" s="362" t="s">
        <v>38</v>
      </c>
      <c r="B57" s="362" t="s">
        <v>135</v>
      </c>
      <c r="C57" s="368" t="s">
        <v>136</v>
      </c>
      <c r="D57" s="345">
        <v>35</v>
      </c>
      <c r="E57" s="362" t="s">
        <v>137</v>
      </c>
      <c r="F57" s="351"/>
      <c r="G57" s="351"/>
      <c r="H57" s="351">
        <f t="shared" si="0"/>
        <v>0</v>
      </c>
      <c r="I57" s="6"/>
      <c r="J57" s="49"/>
    </row>
    <row r="58" spans="1:11" s="48" customFormat="1" ht="64.5" customHeight="1">
      <c r="A58" s="362" t="s">
        <v>39</v>
      </c>
      <c r="B58" s="362" t="s">
        <v>134</v>
      </c>
      <c r="C58" s="368" t="s">
        <v>138</v>
      </c>
      <c r="D58" s="345">
        <v>90</v>
      </c>
      <c r="E58" s="362" t="s">
        <v>137</v>
      </c>
      <c r="F58" s="351"/>
      <c r="G58" s="351"/>
      <c r="H58" s="351">
        <f t="shared" si="0"/>
        <v>0</v>
      </c>
      <c r="I58" s="6"/>
      <c r="J58" s="49"/>
    </row>
    <row r="59" spans="1:11" s="48" customFormat="1" ht="67.5" customHeight="1">
      <c r="A59" s="362" t="s">
        <v>40</v>
      </c>
      <c r="B59" s="362" t="s">
        <v>134</v>
      </c>
      <c r="C59" s="368" t="s">
        <v>139</v>
      </c>
      <c r="D59" s="345">
        <v>80</v>
      </c>
      <c r="E59" s="362" t="s">
        <v>137</v>
      </c>
      <c r="F59" s="351"/>
      <c r="G59" s="351"/>
      <c r="H59" s="351">
        <f t="shared" si="0"/>
        <v>0</v>
      </c>
      <c r="I59" s="6"/>
      <c r="J59" s="49"/>
    </row>
    <row r="60" spans="1:11" s="48" customFormat="1" ht="67.5" customHeight="1">
      <c r="A60" s="362" t="s">
        <v>41</v>
      </c>
      <c r="B60" s="362" t="s">
        <v>135</v>
      </c>
      <c r="C60" s="368" t="s">
        <v>250</v>
      </c>
      <c r="D60" s="345">
        <v>30</v>
      </c>
      <c r="E60" s="362" t="s">
        <v>137</v>
      </c>
      <c r="F60" s="351"/>
      <c r="G60" s="351"/>
      <c r="H60" s="351">
        <f t="shared" si="0"/>
        <v>0</v>
      </c>
      <c r="I60" s="6"/>
      <c r="J60" s="49"/>
    </row>
    <row r="61" spans="1:11" s="48" customFormat="1" ht="64.5" customHeight="1">
      <c r="A61" s="362" t="s">
        <v>141</v>
      </c>
      <c r="B61" s="362" t="s">
        <v>134</v>
      </c>
      <c r="C61" s="368" t="s">
        <v>140</v>
      </c>
      <c r="D61" s="345">
        <v>120</v>
      </c>
      <c r="E61" s="362" t="s">
        <v>137</v>
      </c>
      <c r="F61" s="351"/>
      <c r="G61" s="351"/>
      <c r="H61" s="351">
        <f t="shared" si="0"/>
        <v>0</v>
      </c>
      <c r="I61" s="6"/>
      <c r="J61" s="49"/>
    </row>
    <row r="62" spans="1:11" s="48" customFormat="1" ht="68.25" customHeight="1">
      <c r="A62" s="362" t="s">
        <v>455</v>
      </c>
      <c r="B62" s="362" t="s">
        <v>134</v>
      </c>
      <c r="C62" s="368" t="s">
        <v>142</v>
      </c>
      <c r="D62" s="345">
        <v>80</v>
      </c>
      <c r="E62" s="362" t="s">
        <v>137</v>
      </c>
      <c r="F62" s="351"/>
      <c r="G62" s="351"/>
      <c r="H62" s="351">
        <f t="shared" si="0"/>
        <v>0</v>
      </c>
      <c r="I62" s="6"/>
      <c r="J62" s="49"/>
    </row>
    <row r="63" spans="1:11" s="48" customFormat="1" ht="68.25" customHeight="1">
      <c r="A63" s="362" t="s">
        <v>64</v>
      </c>
      <c r="B63" s="362" t="s">
        <v>135</v>
      </c>
      <c r="C63" s="368" t="s">
        <v>597</v>
      </c>
      <c r="D63" s="345">
        <v>30</v>
      </c>
      <c r="E63" s="362" t="s">
        <v>137</v>
      </c>
      <c r="F63" s="351"/>
      <c r="G63" s="351"/>
      <c r="H63" s="351">
        <f t="shared" si="0"/>
        <v>0</v>
      </c>
      <c r="I63" s="6"/>
      <c r="J63" s="49"/>
    </row>
    <row r="64" spans="1:11" s="6" customFormat="1" ht="64.5" customHeight="1">
      <c r="A64" s="341">
        <v>31</v>
      </c>
      <c r="B64" s="341" t="s">
        <v>135</v>
      </c>
      <c r="C64" s="326" t="s">
        <v>522</v>
      </c>
      <c r="D64" s="345"/>
      <c r="E64" s="362"/>
      <c r="F64" s="352"/>
      <c r="G64" s="353"/>
      <c r="H64" s="351">
        <f t="shared" si="0"/>
        <v>0</v>
      </c>
      <c r="J64" s="172"/>
    </row>
    <row r="65" spans="1:10" s="6" customFormat="1" ht="67.5" customHeight="1">
      <c r="A65" s="341" t="s">
        <v>38</v>
      </c>
      <c r="B65" s="341" t="s">
        <v>135</v>
      </c>
      <c r="C65" s="326" t="s">
        <v>523</v>
      </c>
      <c r="D65" s="345">
        <v>50</v>
      </c>
      <c r="E65" s="362" t="s">
        <v>137</v>
      </c>
      <c r="F65" s="352"/>
      <c r="G65" s="353"/>
      <c r="H65" s="351">
        <f t="shared" si="0"/>
        <v>0</v>
      </c>
      <c r="J65" s="172"/>
    </row>
    <row r="66" spans="1:10" s="6" customFormat="1" ht="68.25" customHeight="1">
      <c r="A66" s="341" t="s">
        <v>39</v>
      </c>
      <c r="B66" s="341" t="s">
        <v>135</v>
      </c>
      <c r="C66" s="326" t="s">
        <v>524</v>
      </c>
      <c r="D66" s="345">
        <v>50</v>
      </c>
      <c r="E66" s="362" t="s">
        <v>137</v>
      </c>
      <c r="F66" s="352"/>
      <c r="G66" s="353"/>
      <c r="H66" s="351">
        <f t="shared" si="0"/>
        <v>0</v>
      </c>
      <c r="J66" s="172"/>
    </row>
    <row r="67" spans="1:10" ht="63.75" customHeight="1">
      <c r="A67" s="341">
        <v>32</v>
      </c>
      <c r="B67" s="341" t="s">
        <v>134</v>
      </c>
      <c r="C67" s="326" t="s">
        <v>459</v>
      </c>
      <c r="D67" s="362"/>
      <c r="E67" s="362"/>
      <c r="F67" s="351"/>
      <c r="G67" s="351"/>
      <c r="H67" s="351">
        <f t="shared" si="0"/>
        <v>0</v>
      </c>
    </row>
    <row r="68" spans="1:10" s="6" customFormat="1" ht="68.25" customHeight="1">
      <c r="A68" s="362" t="s">
        <v>38</v>
      </c>
      <c r="B68" s="362" t="s">
        <v>135</v>
      </c>
      <c r="C68" s="368" t="s">
        <v>458</v>
      </c>
      <c r="D68" s="362">
        <v>20</v>
      </c>
      <c r="E68" s="362" t="s">
        <v>194</v>
      </c>
      <c r="F68" s="352"/>
      <c r="G68" s="353"/>
      <c r="H68" s="351">
        <f t="shared" ref="H68:H85" si="1">F68*D68</f>
        <v>0</v>
      </c>
      <c r="J68" s="172"/>
    </row>
    <row r="69" spans="1:10" ht="66" customHeight="1">
      <c r="A69" s="341">
        <v>33</v>
      </c>
      <c r="B69" s="341" t="s">
        <v>498</v>
      </c>
      <c r="C69" s="326" t="s">
        <v>525</v>
      </c>
      <c r="D69" s="362"/>
      <c r="E69" s="362"/>
      <c r="F69" s="351"/>
      <c r="G69" s="351"/>
      <c r="H69" s="351">
        <f t="shared" si="1"/>
        <v>0</v>
      </c>
      <c r="J69" s="8"/>
    </row>
    <row r="70" spans="1:10" s="6" customFormat="1" ht="73.5" customHeight="1">
      <c r="A70" s="362" t="s">
        <v>38</v>
      </c>
      <c r="B70" s="362"/>
      <c r="C70" s="368" t="s">
        <v>526</v>
      </c>
      <c r="D70" s="362">
        <v>20</v>
      </c>
      <c r="E70" s="362" t="s">
        <v>499</v>
      </c>
      <c r="F70" s="352"/>
      <c r="G70" s="353"/>
      <c r="H70" s="351">
        <f t="shared" si="1"/>
        <v>0</v>
      </c>
      <c r="J70" s="172"/>
    </row>
    <row r="71" spans="1:10" ht="224.25" customHeight="1">
      <c r="A71" s="341">
        <v>34</v>
      </c>
      <c r="B71" s="341">
        <v>19.7</v>
      </c>
      <c r="C71" s="326" t="s">
        <v>527</v>
      </c>
      <c r="D71" s="362"/>
      <c r="E71" s="362"/>
      <c r="F71" s="351"/>
      <c r="G71" s="351"/>
      <c r="H71" s="351">
        <f t="shared" si="1"/>
        <v>0</v>
      </c>
    </row>
    <row r="72" spans="1:10" ht="111" customHeight="1">
      <c r="A72" s="341" t="s">
        <v>38</v>
      </c>
      <c r="B72" s="341" t="s">
        <v>129</v>
      </c>
      <c r="C72" s="326" t="s">
        <v>128</v>
      </c>
      <c r="D72" s="362">
        <v>8</v>
      </c>
      <c r="E72" s="362" t="s">
        <v>499</v>
      </c>
      <c r="F72" s="351"/>
      <c r="G72" s="351"/>
      <c r="H72" s="351">
        <f t="shared" si="1"/>
        <v>0</v>
      </c>
    </row>
    <row r="73" spans="1:10" ht="82.5" customHeight="1">
      <c r="A73" s="374" t="s">
        <v>39</v>
      </c>
      <c r="B73" s="341" t="s">
        <v>598</v>
      </c>
      <c r="C73" s="326" t="s">
        <v>599</v>
      </c>
      <c r="D73" s="362"/>
      <c r="E73" s="362"/>
      <c r="F73" s="351"/>
      <c r="G73" s="351"/>
      <c r="H73" s="351">
        <f t="shared" si="1"/>
        <v>0</v>
      </c>
    </row>
    <row r="74" spans="1:10" ht="78.75" customHeight="1">
      <c r="A74" s="374"/>
      <c r="B74" s="341" t="s">
        <v>528</v>
      </c>
      <c r="C74" s="326" t="s">
        <v>600</v>
      </c>
      <c r="D74" s="362">
        <v>2</v>
      </c>
      <c r="E74" s="362" t="s">
        <v>499</v>
      </c>
      <c r="F74" s="351"/>
      <c r="G74" s="351"/>
      <c r="H74" s="351">
        <f t="shared" si="1"/>
        <v>0</v>
      </c>
    </row>
    <row r="75" spans="1:10" ht="78.75">
      <c r="A75" s="374" t="s">
        <v>40</v>
      </c>
      <c r="B75" s="341" t="s">
        <v>601</v>
      </c>
      <c r="C75" s="326" t="s">
        <v>602</v>
      </c>
      <c r="D75" s="362"/>
      <c r="E75" s="362"/>
      <c r="F75" s="351"/>
      <c r="G75" s="351"/>
      <c r="H75" s="351">
        <f t="shared" si="1"/>
        <v>0</v>
      </c>
    </row>
    <row r="76" spans="1:10" ht="70.5" customHeight="1">
      <c r="A76" s="374"/>
      <c r="B76" s="341" t="s">
        <v>130</v>
      </c>
      <c r="C76" s="326" t="s">
        <v>600</v>
      </c>
      <c r="D76" s="362">
        <v>2</v>
      </c>
      <c r="E76" s="362" t="s">
        <v>499</v>
      </c>
      <c r="F76" s="351"/>
      <c r="G76" s="351"/>
      <c r="H76" s="351">
        <f t="shared" si="1"/>
        <v>0</v>
      </c>
    </row>
    <row r="77" spans="1:10" s="6" customFormat="1" ht="18.75" customHeight="1">
      <c r="A77" s="362">
        <v>35</v>
      </c>
      <c r="B77" s="362">
        <v>19.8</v>
      </c>
      <c r="C77" s="372" t="s">
        <v>131</v>
      </c>
      <c r="D77" s="362"/>
      <c r="E77" s="362"/>
      <c r="F77" s="351"/>
      <c r="G77" s="351"/>
      <c r="H77" s="351">
        <f t="shared" si="1"/>
        <v>0</v>
      </c>
    </row>
    <row r="78" spans="1:10" ht="71.25" customHeight="1">
      <c r="A78" s="341" t="s">
        <v>38</v>
      </c>
      <c r="B78" s="341" t="s">
        <v>132</v>
      </c>
      <c r="C78" s="326" t="s">
        <v>529</v>
      </c>
      <c r="D78" s="362">
        <v>5</v>
      </c>
      <c r="E78" s="362" t="s">
        <v>149</v>
      </c>
      <c r="F78" s="351"/>
      <c r="G78" s="351"/>
      <c r="H78" s="351">
        <f t="shared" si="1"/>
        <v>0</v>
      </c>
    </row>
    <row r="79" spans="1:10" ht="74.25" customHeight="1">
      <c r="A79" s="341" t="s">
        <v>39</v>
      </c>
      <c r="B79" s="341" t="s">
        <v>133</v>
      </c>
      <c r="C79" s="326" t="s">
        <v>530</v>
      </c>
      <c r="D79" s="362">
        <v>5</v>
      </c>
      <c r="E79" s="362" t="s">
        <v>149</v>
      </c>
      <c r="F79" s="351"/>
      <c r="G79" s="351"/>
      <c r="H79" s="351">
        <f t="shared" si="1"/>
        <v>0</v>
      </c>
    </row>
    <row r="80" spans="1:10" ht="110.25">
      <c r="A80" s="341">
        <v>36</v>
      </c>
      <c r="B80" s="341">
        <v>19.399999999999999</v>
      </c>
      <c r="C80" s="326" t="s">
        <v>603</v>
      </c>
      <c r="D80" s="362"/>
      <c r="E80" s="362"/>
      <c r="F80" s="351"/>
      <c r="G80" s="351"/>
      <c r="H80" s="351">
        <f t="shared" si="1"/>
        <v>0</v>
      </c>
    </row>
    <row r="81" spans="1:10" ht="79.5" customHeight="1">
      <c r="A81" s="341" t="s">
        <v>38</v>
      </c>
      <c r="B81" s="341" t="s">
        <v>127</v>
      </c>
      <c r="C81" s="326" t="s">
        <v>604</v>
      </c>
      <c r="D81" s="362">
        <v>3</v>
      </c>
      <c r="E81" s="362" t="s">
        <v>457</v>
      </c>
      <c r="F81" s="351"/>
      <c r="G81" s="351"/>
      <c r="H81" s="351">
        <f t="shared" si="1"/>
        <v>0</v>
      </c>
    </row>
    <row r="82" spans="1:10" ht="236.25">
      <c r="A82" s="341">
        <v>37</v>
      </c>
      <c r="B82" s="341" t="s">
        <v>450</v>
      </c>
      <c r="C82" s="326" t="s">
        <v>456</v>
      </c>
      <c r="D82" s="362">
        <v>2</v>
      </c>
      <c r="E82" s="362" t="s">
        <v>7</v>
      </c>
      <c r="F82" s="351"/>
      <c r="G82" s="351"/>
      <c r="H82" s="351">
        <f t="shared" si="1"/>
        <v>0</v>
      </c>
      <c r="J82" s="8"/>
    </row>
    <row r="83" spans="1:10" ht="95.25" customHeight="1">
      <c r="A83" s="341">
        <v>38</v>
      </c>
      <c r="B83" s="341">
        <v>18.48</v>
      </c>
      <c r="C83" s="326" t="s">
        <v>531</v>
      </c>
      <c r="D83" s="364">
        <v>2000</v>
      </c>
      <c r="E83" s="362" t="s">
        <v>532</v>
      </c>
      <c r="F83" s="351"/>
      <c r="G83" s="351"/>
      <c r="H83" s="351">
        <f t="shared" si="1"/>
        <v>0</v>
      </c>
    </row>
    <row r="84" spans="1:10" ht="95.25" customHeight="1">
      <c r="A84" s="341">
        <v>39</v>
      </c>
      <c r="B84" s="341" t="s">
        <v>580</v>
      </c>
      <c r="C84" s="326" t="s">
        <v>579</v>
      </c>
      <c r="D84" s="364">
        <v>1</v>
      </c>
      <c r="E84" s="362" t="s">
        <v>7</v>
      </c>
      <c r="F84" s="351"/>
      <c r="G84" s="351"/>
      <c r="H84" s="351">
        <f t="shared" si="1"/>
        <v>0</v>
      </c>
    </row>
    <row r="85" spans="1:10" s="204" customFormat="1" ht="76.5" customHeight="1">
      <c r="A85" s="375">
        <v>40</v>
      </c>
      <c r="B85" s="376" t="s">
        <v>450</v>
      </c>
      <c r="C85" s="377" t="s">
        <v>581</v>
      </c>
      <c r="D85" s="378">
        <v>2</v>
      </c>
      <c r="E85" s="378" t="s">
        <v>7</v>
      </c>
      <c r="F85" s="360"/>
      <c r="G85" s="361"/>
      <c r="H85" s="351">
        <f t="shared" si="1"/>
        <v>0</v>
      </c>
      <c r="J85" s="205"/>
    </row>
    <row r="86" spans="1:10" s="6" customFormat="1" ht="24.75" customHeight="1">
      <c r="A86" s="302"/>
      <c r="B86" s="302"/>
      <c r="C86" s="303" t="s">
        <v>533</v>
      </c>
      <c r="D86" s="303"/>
      <c r="E86" s="304"/>
      <c r="F86" s="305" t="s">
        <v>534</v>
      </c>
      <c r="G86" s="307"/>
      <c r="H86" s="306">
        <f>ROUND(SUM(H3:H85),0)</f>
        <v>0</v>
      </c>
      <c r="J86" s="143"/>
    </row>
    <row r="87" spans="1:10">
      <c r="C87" s="173"/>
    </row>
    <row r="88" spans="1:10">
      <c r="C88" s="173"/>
    </row>
    <row r="89" spans="1:10">
      <c r="C89" s="173"/>
    </row>
    <row r="90" spans="1:10">
      <c r="C90" s="173"/>
    </row>
    <row r="91" spans="1:10">
      <c r="C91" s="173"/>
    </row>
    <row r="92" spans="1:10">
      <c r="C92" s="173"/>
    </row>
    <row r="93" spans="1:10">
      <c r="C93" s="173"/>
    </row>
    <row r="94" spans="1:10">
      <c r="C94" s="173"/>
    </row>
    <row r="95" spans="1:10">
      <c r="C95" s="173"/>
    </row>
    <row r="96" spans="1:10">
      <c r="C96" s="173"/>
    </row>
    <row r="97" spans="3:3">
      <c r="C97" s="173"/>
    </row>
    <row r="98" spans="3:3">
      <c r="C98" s="173"/>
    </row>
    <row r="99" spans="3:3">
      <c r="C99" s="173"/>
    </row>
    <row r="100" spans="3:3">
      <c r="C100" s="173"/>
    </row>
    <row r="101" spans="3:3">
      <c r="C101" s="173"/>
    </row>
    <row r="102" spans="3:3">
      <c r="C102" s="173"/>
    </row>
    <row r="103" spans="3:3">
      <c r="C103" s="173"/>
    </row>
    <row r="104" spans="3:3">
      <c r="C104" s="173"/>
    </row>
    <row r="105" spans="3:3">
      <c r="C105" s="173"/>
    </row>
    <row r="106" spans="3:3">
      <c r="C106" s="173"/>
    </row>
    <row r="107" spans="3:3">
      <c r="C107" s="173"/>
    </row>
    <row r="108" spans="3:3">
      <c r="C108" s="173"/>
    </row>
    <row r="109" spans="3:3">
      <c r="C109" s="173"/>
    </row>
    <row r="110" spans="3:3">
      <c r="C110" s="173"/>
    </row>
    <row r="111" spans="3:3">
      <c r="C111" s="173"/>
    </row>
    <row r="112" spans="3:3">
      <c r="C112" s="173"/>
    </row>
    <row r="113" spans="3:3">
      <c r="C113" s="173"/>
    </row>
    <row r="114" spans="3:3">
      <c r="C114" s="173"/>
    </row>
    <row r="115" spans="3:3">
      <c r="C115" s="173"/>
    </row>
    <row r="116" spans="3:3">
      <c r="C116" s="173"/>
    </row>
    <row r="117" spans="3:3">
      <c r="C117" s="173"/>
    </row>
    <row r="118" spans="3:3">
      <c r="C118" s="173"/>
    </row>
    <row r="119" spans="3:3">
      <c r="C119" s="173"/>
    </row>
    <row r="120" spans="3:3">
      <c r="C120" s="173"/>
    </row>
    <row r="121" spans="3:3">
      <c r="C121" s="173"/>
    </row>
    <row r="122" spans="3:3">
      <c r="C122" s="173"/>
    </row>
    <row r="123" spans="3:3">
      <c r="C123" s="173"/>
    </row>
    <row r="124" spans="3:3">
      <c r="C124" s="173"/>
    </row>
    <row r="125" spans="3:3">
      <c r="C125" s="173"/>
    </row>
    <row r="126" spans="3:3">
      <c r="C126" s="173"/>
    </row>
    <row r="127" spans="3:3">
      <c r="C127" s="173"/>
    </row>
    <row r="128" spans="3:3">
      <c r="C128" s="173"/>
    </row>
    <row r="129" spans="3:3">
      <c r="C129" s="173"/>
    </row>
    <row r="130" spans="3:3">
      <c r="C130" s="173"/>
    </row>
    <row r="131" spans="3:3">
      <c r="C131" s="173"/>
    </row>
    <row r="132" spans="3:3">
      <c r="C132" s="173"/>
    </row>
    <row r="133" spans="3:3">
      <c r="C133" s="173"/>
    </row>
    <row r="134" spans="3:3">
      <c r="C134" s="173"/>
    </row>
    <row r="135" spans="3:3">
      <c r="C135" s="173"/>
    </row>
    <row r="136" spans="3:3">
      <c r="C136" s="173"/>
    </row>
    <row r="137" spans="3:3">
      <c r="C137" s="173"/>
    </row>
    <row r="138" spans="3:3">
      <c r="C138" s="173"/>
    </row>
    <row r="139" spans="3:3">
      <c r="C139" s="173"/>
    </row>
    <row r="140" spans="3:3">
      <c r="C140" s="173"/>
    </row>
    <row r="141" spans="3:3">
      <c r="C141" s="173"/>
    </row>
    <row r="142" spans="3:3">
      <c r="C142" s="173"/>
    </row>
    <row r="143" spans="3:3">
      <c r="C143" s="173"/>
    </row>
    <row r="144" spans="3:3">
      <c r="C144" s="173"/>
    </row>
    <row r="145" spans="3:3">
      <c r="C145" s="173"/>
    </row>
    <row r="146" spans="3:3">
      <c r="C146" s="173"/>
    </row>
    <row r="147" spans="3:3">
      <c r="C147" s="173"/>
    </row>
    <row r="148" spans="3:3">
      <c r="C148" s="173"/>
    </row>
    <row r="149" spans="3:3">
      <c r="C149" s="173"/>
    </row>
    <row r="150" spans="3:3">
      <c r="C150" s="173"/>
    </row>
    <row r="151" spans="3:3">
      <c r="C151" s="173"/>
    </row>
    <row r="152" spans="3:3">
      <c r="C152" s="173"/>
    </row>
    <row r="153" spans="3:3">
      <c r="C153" s="173"/>
    </row>
    <row r="154" spans="3:3">
      <c r="C154" s="173"/>
    </row>
    <row r="155" spans="3:3">
      <c r="C155" s="173"/>
    </row>
    <row r="156" spans="3:3">
      <c r="C156" s="173"/>
    </row>
    <row r="157" spans="3:3">
      <c r="C157" s="173"/>
    </row>
    <row r="158" spans="3:3">
      <c r="C158" s="173"/>
    </row>
    <row r="159" spans="3:3">
      <c r="C159" s="173"/>
    </row>
    <row r="160" spans="3:3">
      <c r="C160" s="173"/>
    </row>
    <row r="161" spans="3:3">
      <c r="C161" s="173"/>
    </row>
    <row r="162" spans="3:3">
      <c r="C162" s="173"/>
    </row>
    <row r="163" spans="3:3">
      <c r="C163" s="173"/>
    </row>
    <row r="164" spans="3:3">
      <c r="C164" s="173"/>
    </row>
    <row r="165" spans="3:3">
      <c r="C165" s="173"/>
    </row>
    <row r="166" spans="3:3">
      <c r="C166" s="173"/>
    </row>
    <row r="167" spans="3:3">
      <c r="C167" s="173"/>
    </row>
    <row r="168" spans="3:3">
      <c r="C168" s="173"/>
    </row>
    <row r="169" spans="3:3">
      <c r="C169" s="173"/>
    </row>
    <row r="170" spans="3:3">
      <c r="C170" s="173"/>
    </row>
    <row r="171" spans="3:3">
      <c r="C171" s="173"/>
    </row>
    <row r="172" spans="3:3">
      <c r="C172" s="173"/>
    </row>
    <row r="173" spans="3:3">
      <c r="C173" s="173"/>
    </row>
    <row r="174" spans="3:3">
      <c r="C174" s="173"/>
    </row>
    <row r="175" spans="3:3">
      <c r="C175" s="173"/>
    </row>
    <row r="176" spans="3:3">
      <c r="C176" s="173"/>
    </row>
    <row r="177" spans="3:3">
      <c r="C177" s="173"/>
    </row>
    <row r="178" spans="3:3">
      <c r="C178" s="173"/>
    </row>
    <row r="179" spans="3:3">
      <c r="C179" s="173"/>
    </row>
    <row r="180" spans="3:3">
      <c r="C180" s="173"/>
    </row>
    <row r="181" spans="3:3">
      <c r="C181" s="173"/>
    </row>
    <row r="182" spans="3:3">
      <c r="C182" s="173"/>
    </row>
    <row r="183" spans="3:3">
      <c r="C183" s="173"/>
    </row>
    <row r="184" spans="3:3">
      <c r="C184" s="173"/>
    </row>
    <row r="185" spans="3:3">
      <c r="C185" s="173"/>
    </row>
    <row r="186" spans="3:3">
      <c r="C186" s="173"/>
    </row>
    <row r="187" spans="3:3">
      <c r="C187" s="173"/>
    </row>
    <row r="188" spans="3:3">
      <c r="C188" s="173"/>
    </row>
    <row r="189" spans="3:3">
      <c r="C189" s="173"/>
    </row>
    <row r="190" spans="3:3">
      <c r="C190" s="173"/>
    </row>
    <row r="191" spans="3:3">
      <c r="C191" s="173"/>
    </row>
    <row r="192" spans="3:3">
      <c r="C192" s="173"/>
    </row>
    <row r="193" spans="3:3">
      <c r="C193" s="173"/>
    </row>
    <row r="194" spans="3:3">
      <c r="C194" s="173"/>
    </row>
    <row r="195" spans="3:3">
      <c r="C195" s="173"/>
    </row>
    <row r="196" spans="3:3">
      <c r="C196" s="173"/>
    </row>
    <row r="197" spans="3:3">
      <c r="C197" s="173"/>
    </row>
    <row r="198" spans="3:3">
      <c r="C198" s="173"/>
    </row>
    <row r="199" spans="3:3">
      <c r="C199" s="173"/>
    </row>
    <row r="200" spans="3:3">
      <c r="C200" s="173"/>
    </row>
    <row r="201" spans="3:3">
      <c r="C201" s="173"/>
    </row>
    <row r="202" spans="3:3">
      <c r="C202" s="173"/>
    </row>
    <row r="203" spans="3:3">
      <c r="C203" s="173"/>
    </row>
    <row r="204" spans="3:3">
      <c r="C204" s="173"/>
    </row>
    <row r="205" spans="3:3">
      <c r="C205" s="173"/>
    </row>
    <row r="206" spans="3:3">
      <c r="C206" s="173"/>
    </row>
    <row r="207" spans="3:3">
      <c r="C207" s="173"/>
    </row>
    <row r="208" spans="3:3">
      <c r="C208" s="173"/>
    </row>
    <row r="209" spans="3:3">
      <c r="C209" s="173"/>
    </row>
    <row r="210" spans="3:3">
      <c r="C210" s="173"/>
    </row>
    <row r="211" spans="3:3">
      <c r="C211" s="173"/>
    </row>
    <row r="212" spans="3:3">
      <c r="C212" s="173"/>
    </row>
    <row r="213" spans="3:3">
      <c r="C213" s="173"/>
    </row>
    <row r="214" spans="3:3">
      <c r="C214" s="173"/>
    </row>
    <row r="215" spans="3:3">
      <c r="C215" s="173"/>
    </row>
    <row r="216" spans="3:3">
      <c r="C216" s="173"/>
    </row>
    <row r="217" spans="3:3">
      <c r="C217" s="173"/>
    </row>
    <row r="218" spans="3:3">
      <c r="C218" s="173"/>
    </row>
    <row r="219" spans="3:3">
      <c r="C219" s="173"/>
    </row>
    <row r="220" spans="3:3">
      <c r="C220" s="173"/>
    </row>
    <row r="221" spans="3:3">
      <c r="C221" s="173"/>
    </row>
    <row r="222" spans="3:3">
      <c r="C222" s="173"/>
    </row>
    <row r="223" spans="3:3">
      <c r="C223" s="173"/>
    </row>
    <row r="224" spans="3:3">
      <c r="C224" s="173"/>
    </row>
    <row r="225" spans="3:3">
      <c r="C225" s="173"/>
    </row>
    <row r="226" spans="3:3">
      <c r="C226" s="173"/>
    </row>
    <row r="227" spans="3:3">
      <c r="C227" s="173"/>
    </row>
    <row r="228" spans="3:3">
      <c r="C228" s="173"/>
    </row>
    <row r="229" spans="3:3">
      <c r="C229" s="173"/>
    </row>
    <row r="230" spans="3:3">
      <c r="C230" s="173"/>
    </row>
    <row r="231" spans="3:3">
      <c r="C231" s="173"/>
    </row>
    <row r="232" spans="3:3">
      <c r="C232" s="173"/>
    </row>
    <row r="233" spans="3:3">
      <c r="C233" s="173"/>
    </row>
    <row r="234" spans="3:3">
      <c r="C234" s="173"/>
    </row>
    <row r="235" spans="3:3">
      <c r="C235" s="173"/>
    </row>
    <row r="236" spans="3:3">
      <c r="C236" s="173"/>
    </row>
    <row r="237" spans="3:3">
      <c r="C237" s="173"/>
    </row>
    <row r="238" spans="3:3">
      <c r="C238" s="173"/>
    </row>
    <row r="239" spans="3:3">
      <c r="C239" s="173"/>
    </row>
    <row r="240" spans="3:3">
      <c r="C240" s="173"/>
    </row>
    <row r="241" spans="3:3">
      <c r="C241" s="173"/>
    </row>
    <row r="242" spans="3:3">
      <c r="C242" s="173"/>
    </row>
    <row r="243" spans="3:3">
      <c r="C243" s="173"/>
    </row>
    <row r="244" spans="3:3">
      <c r="C244" s="173"/>
    </row>
    <row r="245" spans="3:3">
      <c r="C245" s="173"/>
    </row>
    <row r="246" spans="3:3">
      <c r="C246" s="173"/>
    </row>
    <row r="247" spans="3:3">
      <c r="C247" s="173"/>
    </row>
    <row r="248" spans="3:3">
      <c r="C248" s="173"/>
    </row>
    <row r="249" spans="3:3">
      <c r="C249" s="173"/>
    </row>
    <row r="250" spans="3:3">
      <c r="C250" s="173"/>
    </row>
    <row r="251" spans="3:3">
      <c r="C251" s="173"/>
    </row>
    <row r="252" spans="3:3">
      <c r="C252" s="173"/>
    </row>
    <row r="253" spans="3:3">
      <c r="C253" s="173"/>
    </row>
    <row r="254" spans="3:3">
      <c r="C254" s="173"/>
    </row>
    <row r="255" spans="3:3">
      <c r="C255" s="173"/>
    </row>
    <row r="256" spans="3:3">
      <c r="C256" s="173"/>
    </row>
  </sheetData>
  <sheetProtection password="8AE0" sheet="1" objects="1" scenarios="1" selectLockedCells="1"/>
  <mergeCells count="3">
    <mergeCell ref="A73:A74"/>
    <mergeCell ref="A75:A76"/>
    <mergeCell ref="A1:H1"/>
  </mergeCells>
  <pageMargins left="0.5" right="0.48" top="0.41" bottom="0.4" header="0.31496062992126" footer="0.31496062992126"/>
  <pageSetup paperSize="9" firstPageNumber="18" orientation="landscape" useFirstPageNumber="1" r:id="rId1"/>
  <rowBreaks count="1" manualBreakCount="1">
    <brk id="81" max="7" man="1"/>
  </rowBreaks>
</worksheet>
</file>

<file path=xl/worksheets/sheet4.xml><?xml version="1.0" encoding="utf-8"?>
<worksheet xmlns="http://schemas.openxmlformats.org/spreadsheetml/2006/main" xmlns:r="http://schemas.openxmlformats.org/officeDocument/2006/relationships">
  <dimension ref="A1:V2913"/>
  <sheetViews>
    <sheetView view="pageBreakPreview" zoomScaleSheetLayoutView="100" workbookViewId="0">
      <pane ySplit="2" topLeftCell="A3" activePane="bottomLeft" state="frozen"/>
      <selection pane="bottomLeft" activeCell="F5" sqref="F5"/>
    </sheetView>
  </sheetViews>
  <sheetFormatPr defaultRowHeight="15.75"/>
  <cols>
    <col min="1" max="1" width="5.140625" style="279" customWidth="1"/>
    <col min="2" max="2" width="6" style="270" customWidth="1"/>
    <col min="3" max="3" width="41.7109375" style="265" customWidth="1"/>
    <col min="4" max="4" width="6.140625" style="279" customWidth="1"/>
    <col min="5" max="5" width="7.85546875" style="280" customWidth="1"/>
    <col min="6" max="6" width="15.42578125" style="279" customWidth="1"/>
    <col min="7" max="7" width="31.140625" style="286" customWidth="1"/>
    <col min="8" max="8" width="17.140625" style="281" customWidth="1"/>
    <col min="9" max="9" width="13.7109375" style="266" customWidth="1"/>
    <col min="10" max="256" width="9.140625" style="266"/>
    <col min="257" max="257" width="6.140625" style="266" customWidth="1"/>
    <col min="258" max="258" width="18.85546875" style="266" customWidth="1"/>
    <col min="259" max="259" width="60.7109375" style="266" customWidth="1"/>
    <col min="260" max="260" width="9.140625" style="266"/>
    <col min="261" max="261" width="11.42578125" style="266" customWidth="1"/>
    <col min="262" max="263" width="13.140625" style="266" customWidth="1"/>
    <col min="264" max="264" width="9.140625" style="266"/>
    <col min="265" max="265" width="13.7109375" style="266" customWidth="1"/>
    <col min="266" max="512" width="9.140625" style="266"/>
    <col min="513" max="513" width="6.140625" style="266" customWidth="1"/>
    <col min="514" max="514" width="18.85546875" style="266" customWidth="1"/>
    <col min="515" max="515" width="60.7109375" style="266" customWidth="1"/>
    <col min="516" max="516" width="9.140625" style="266"/>
    <col min="517" max="517" width="11.42578125" style="266" customWidth="1"/>
    <col min="518" max="519" width="13.140625" style="266" customWidth="1"/>
    <col min="520" max="520" width="9.140625" style="266"/>
    <col min="521" max="521" width="13.7109375" style="266" customWidth="1"/>
    <col min="522" max="768" width="9.140625" style="266"/>
    <col min="769" max="769" width="6.140625" style="266" customWidth="1"/>
    <col min="770" max="770" width="18.85546875" style="266" customWidth="1"/>
    <col min="771" max="771" width="60.7109375" style="266" customWidth="1"/>
    <col min="772" max="772" width="9.140625" style="266"/>
    <col min="773" max="773" width="11.42578125" style="266" customWidth="1"/>
    <col min="774" max="775" width="13.140625" style="266" customWidth="1"/>
    <col min="776" max="776" width="9.140625" style="266"/>
    <col min="777" max="777" width="13.7109375" style="266" customWidth="1"/>
    <col min="778" max="1024" width="9.140625" style="266"/>
    <col min="1025" max="1025" width="6.140625" style="266" customWidth="1"/>
    <col min="1026" max="1026" width="18.85546875" style="266" customWidth="1"/>
    <col min="1027" max="1027" width="60.7109375" style="266" customWidth="1"/>
    <col min="1028" max="1028" width="9.140625" style="266"/>
    <col min="1029" max="1029" width="11.42578125" style="266" customWidth="1"/>
    <col min="1030" max="1031" width="13.140625" style="266" customWidth="1"/>
    <col min="1032" max="1032" width="9.140625" style="266"/>
    <col min="1033" max="1033" width="13.7109375" style="266" customWidth="1"/>
    <col min="1034" max="1280" width="9.140625" style="266"/>
    <col min="1281" max="1281" width="6.140625" style="266" customWidth="1"/>
    <col min="1282" max="1282" width="18.85546875" style="266" customWidth="1"/>
    <col min="1283" max="1283" width="60.7109375" style="266" customWidth="1"/>
    <col min="1284" max="1284" width="9.140625" style="266"/>
    <col min="1285" max="1285" width="11.42578125" style="266" customWidth="1"/>
    <col min="1286" max="1287" width="13.140625" style="266" customWidth="1"/>
    <col min="1288" max="1288" width="9.140625" style="266"/>
    <col min="1289" max="1289" width="13.7109375" style="266" customWidth="1"/>
    <col min="1290" max="1536" width="9.140625" style="266"/>
    <col min="1537" max="1537" width="6.140625" style="266" customWidth="1"/>
    <col min="1538" max="1538" width="18.85546875" style="266" customWidth="1"/>
    <col min="1539" max="1539" width="60.7109375" style="266" customWidth="1"/>
    <col min="1540" max="1540" width="9.140625" style="266"/>
    <col min="1541" max="1541" width="11.42578125" style="266" customWidth="1"/>
    <col min="1542" max="1543" width="13.140625" style="266" customWidth="1"/>
    <col min="1544" max="1544" width="9.140625" style="266"/>
    <col min="1545" max="1545" width="13.7109375" style="266" customWidth="1"/>
    <col min="1546" max="1792" width="9.140625" style="266"/>
    <col min="1793" max="1793" width="6.140625" style="266" customWidth="1"/>
    <col min="1794" max="1794" width="18.85546875" style="266" customWidth="1"/>
    <col min="1795" max="1795" width="60.7109375" style="266" customWidth="1"/>
    <col min="1796" max="1796" width="9.140625" style="266"/>
    <col min="1797" max="1797" width="11.42578125" style="266" customWidth="1"/>
    <col min="1798" max="1799" width="13.140625" style="266" customWidth="1"/>
    <col min="1800" max="1800" width="9.140625" style="266"/>
    <col min="1801" max="1801" width="13.7109375" style="266" customWidth="1"/>
    <col min="1802" max="2048" width="9.140625" style="266"/>
    <col min="2049" max="2049" width="6.140625" style="266" customWidth="1"/>
    <col min="2050" max="2050" width="18.85546875" style="266" customWidth="1"/>
    <col min="2051" max="2051" width="60.7109375" style="266" customWidth="1"/>
    <col min="2052" max="2052" width="9.140625" style="266"/>
    <col min="2053" max="2053" width="11.42578125" style="266" customWidth="1"/>
    <col min="2054" max="2055" width="13.140625" style="266" customWidth="1"/>
    <col min="2056" max="2056" width="9.140625" style="266"/>
    <col min="2057" max="2057" width="13.7109375" style="266" customWidth="1"/>
    <col min="2058" max="2304" width="9.140625" style="266"/>
    <col min="2305" max="2305" width="6.140625" style="266" customWidth="1"/>
    <col min="2306" max="2306" width="18.85546875" style="266" customWidth="1"/>
    <col min="2307" max="2307" width="60.7109375" style="266" customWidth="1"/>
    <col min="2308" max="2308" width="9.140625" style="266"/>
    <col min="2309" max="2309" width="11.42578125" style="266" customWidth="1"/>
    <col min="2310" max="2311" width="13.140625" style="266" customWidth="1"/>
    <col min="2312" max="2312" width="9.140625" style="266"/>
    <col min="2313" max="2313" width="13.7109375" style="266" customWidth="1"/>
    <col min="2314" max="2560" width="9.140625" style="266"/>
    <col min="2561" max="2561" width="6.140625" style="266" customWidth="1"/>
    <col min="2562" max="2562" width="18.85546875" style="266" customWidth="1"/>
    <col min="2563" max="2563" width="60.7109375" style="266" customWidth="1"/>
    <col min="2564" max="2564" width="9.140625" style="266"/>
    <col min="2565" max="2565" width="11.42578125" style="266" customWidth="1"/>
    <col min="2566" max="2567" width="13.140625" style="266" customWidth="1"/>
    <col min="2568" max="2568" width="9.140625" style="266"/>
    <col min="2569" max="2569" width="13.7109375" style="266" customWidth="1"/>
    <col min="2570" max="2816" width="9.140625" style="266"/>
    <col min="2817" max="2817" width="6.140625" style="266" customWidth="1"/>
    <col min="2818" max="2818" width="18.85546875" style="266" customWidth="1"/>
    <col min="2819" max="2819" width="60.7109375" style="266" customWidth="1"/>
    <col min="2820" max="2820" width="9.140625" style="266"/>
    <col min="2821" max="2821" width="11.42578125" style="266" customWidth="1"/>
    <col min="2822" max="2823" width="13.140625" style="266" customWidth="1"/>
    <col min="2824" max="2824" width="9.140625" style="266"/>
    <col min="2825" max="2825" width="13.7109375" style="266" customWidth="1"/>
    <col min="2826" max="3072" width="9.140625" style="266"/>
    <col min="3073" max="3073" width="6.140625" style="266" customWidth="1"/>
    <col min="3074" max="3074" width="18.85546875" style="266" customWidth="1"/>
    <col min="3075" max="3075" width="60.7109375" style="266" customWidth="1"/>
    <col min="3076" max="3076" width="9.140625" style="266"/>
    <col min="3077" max="3077" width="11.42578125" style="266" customWidth="1"/>
    <col min="3078" max="3079" width="13.140625" style="266" customWidth="1"/>
    <col min="3080" max="3080" width="9.140625" style="266"/>
    <col min="3081" max="3081" width="13.7109375" style="266" customWidth="1"/>
    <col min="3082" max="3328" width="9.140625" style="266"/>
    <col min="3329" max="3329" width="6.140625" style="266" customWidth="1"/>
    <col min="3330" max="3330" width="18.85546875" style="266" customWidth="1"/>
    <col min="3331" max="3331" width="60.7109375" style="266" customWidth="1"/>
    <col min="3332" max="3332" width="9.140625" style="266"/>
    <col min="3333" max="3333" width="11.42578125" style="266" customWidth="1"/>
    <col min="3334" max="3335" width="13.140625" style="266" customWidth="1"/>
    <col min="3336" max="3336" width="9.140625" style="266"/>
    <col min="3337" max="3337" width="13.7109375" style="266" customWidth="1"/>
    <col min="3338" max="3584" width="9.140625" style="266"/>
    <col min="3585" max="3585" width="6.140625" style="266" customWidth="1"/>
    <col min="3586" max="3586" width="18.85546875" style="266" customWidth="1"/>
    <col min="3587" max="3587" width="60.7109375" style="266" customWidth="1"/>
    <col min="3588" max="3588" width="9.140625" style="266"/>
    <col min="3589" max="3589" width="11.42578125" style="266" customWidth="1"/>
    <col min="3590" max="3591" width="13.140625" style="266" customWidth="1"/>
    <col min="3592" max="3592" width="9.140625" style="266"/>
    <col min="3593" max="3593" width="13.7109375" style="266" customWidth="1"/>
    <col min="3594" max="3840" width="9.140625" style="266"/>
    <col min="3841" max="3841" width="6.140625" style="266" customWidth="1"/>
    <col min="3842" max="3842" width="18.85546875" style="266" customWidth="1"/>
    <col min="3843" max="3843" width="60.7109375" style="266" customWidth="1"/>
    <col min="3844" max="3844" width="9.140625" style="266"/>
    <col min="3845" max="3845" width="11.42578125" style="266" customWidth="1"/>
    <col min="3846" max="3847" width="13.140625" style="266" customWidth="1"/>
    <col min="3848" max="3848" width="9.140625" style="266"/>
    <col min="3849" max="3849" width="13.7109375" style="266" customWidth="1"/>
    <col min="3850" max="4096" width="9.140625" style="266"/>
    <col min="4097" max="4097" width="6.140625" style="266" customWidth="1"/>
    <col min="4098" max="4098" width="18.85546875" style="266" customWidth="1"/>
    <col min="4099" max="4099" width="60.7109375" style="266" customWidth="1"/>
    <col min="4100" max="4100" width="9.140625" style="266"/>
    <col min="4101" max="4101" width="11.42578125" style="266" customWidth="1"/>
    <col min="4102" max="4103" width="13.140625" style="266" customWidth="1"/>
    <col min="4104" max="4104" width="9.140625" style="266"/>
    <col min="4105" max="4105" width="13.7109375" style="266" customWidth="1"/>
    <col min="4106" max="4352" width="9.140625" style="266"/>
    <col min="4353" max="4353" width="6.140625" style="266" customWidth="1"/>
    <col min="4354" max="4354" width="18.85546875" style="266" customWidth="1"/>
    <col min="4355" max="4355" width="60.7109375" style="266" customWidth="1"/>
    <col min="4356" max="4356" width="9.140625" style="266"/>
    <col min="4357" max="4357" width="11.42578125" style="266" customWidth="1"/>
    <col min="4358" max="4359" width="13.140625" style="266" customWidth="1"/>
    <col min="4360" max="4360" width="9.140625" style="266"/>
    <col min="4361" max="4361" width="13.7109375" style="266" customWidth="1"/>
    <col min="4362" max="4608" width="9.140625" style="266"/>
    <col min="4609" max="4609" width="6.140625" style="266" customWidth="1"/>
    <col min="4610" max="4610" width="18.85546875" style="266" customWidth="1"/>
    <col min="4611" max="4611" width="60.7109375" style="266" customWidth="1"/>
    <col min="4612" max="4612" width="9.140625" style="266"/>
    <col min="4613" max="4613" width="11.42578125" style="266" customWidth="1"/>
    <col min="4614" max="4615" width="13.140625" style="266" customWidth="1"/>
    <col min="4616" max="4616" width="9.140625" style="266"/>
    <col min="4617" max="4617" width="13.7109375" style="266" customWidth="1"/>
    <col min="4618" max="4864" width="9.140625" style="266"/>
    <col min="4865" max="4865" width="6.140625" style="266" customWidth="1"/>
    <col min="4866" max="4866" width="18.85546875" style="266" customWidth="1"/>
    <col min="4867" max="4867" width="60.7109375" style="266" customWidth="1"/>
    <col min="4868" max="4868" width="9.140625" style="266"/>
    <col min="4869" max="4869" width="11.42578125" style="266" customWidth="1"/>
    <col min="4870" max="4871" width="13.140625" style="266" customWidth="1"/>
    <col min="4872" max="4872" width="9.140625" style="266"/>
    <col min="4873" max="4873" width="13.7109375" style="266" customWidth="1"/>
    <col min="4874" max="5120" width="9.140625" style="266"/>
    <col min="5121" max="5121" width="6.140625" style="266" customWidth="1"/>
    <col min="5122" max="5122" width="18.85546875" style="266" customWidth="1"/>
    <col min="5123" max="5123" width="60.7109375" style="266" customWidth="1"/>
    <col min="5124" max="5124" width="9.140625" style="266"/>
    <col min="5125" max="5125" width="11.42578125" style="266" customWidth="1"/>
    <col min="5126" max="5127" width="13.140625" style="266" customWidth="1"/>
    <col min="5128" max="5128" width="9.140625" style="266"/>
    <col min="5129" max="5129" width="13.7109375" style="266" customWidth="1"/>
    <col min="5130" max="5376" width="9.140625" style="266"/>
    <col min="5377" max="5377" width="6.140625" style="266" customWidth="1"/>
    <col min="5378" max="5378" width="18.85546875" style="266" customWidth="1"/>
    <col min="5379" max="5379" width="60.7109375" style="266" customWidth="1"/>
    <col min="5380" max="5380" width="9.140625" style="266"/>
    <col min="5381" max="5381" width="11.42578125" style="266" customWidth="1"/>
    <col min="5382" max="5383" width="13.140625" style="266" customWidth="1"/>
    <col min="5384" max="5384" width="9.140625" style="266"/>
    <col min="5385" max="5385" width="13.7109375" style="266" customWidth="1"/>
    <col min="5386" max="5632" width="9.140625" style="266"/>
    <col min="5633" max="5633" width="6.140625" style="266" customWidth="1"/>
    <col min="5634" max="5634" width="18.85546875" style="266" customWidth="1"/>
    <col min="5635" max="5635" width="60.7109375" style="266" customWidth="1"/>
    <col min="5636" max="5636" width="9.140625" style="266"/>
    <col min="5637" max="5637" width="11.42578125" style="266" customWidth="1"/>
    <col min="5638" max="5639" width="13.140625" style="266" customWidth="1"/>
    <col min="5640" max="5640" width="9.140625" style="266"/>
    <col min="5641" max="5641" width="13.7109375" style="266" customWidth="1"/>
    <col min="5642" max="5888" width="9.140625" style="266"/>
    <col min="5889" max="5889" width="6.140625" style="266" customWidth="1"/>
    <col min="5890" max="5890" width="18.85546875" style="266" customWidth="1"/>
    <col min="5891" max="5891" width="60.7109375" style="266" customWidth="1"/>
    <col min="5892" max="5892" width="9.140625" style="266"/>
    <col min="5893" max="5893" width="11.42578125" style="266" customWidth="1"/>
    <col min="5894" max="5895" width="13.140625" style="266" customWidth="1"/>
    <col min="5896" max="5896" width="9.140625" style="266"/>
    <col min="5897" max="5897" width="13.7109375" style="266" customWidth="1"/>
    <col min="5898" max="6144" width="9.140625" style="266"/>
    <col min="6145" max="6145" width="6.140625" style="266" customWidth="1"/>
    <col min="6146" max="6146" width="18.85546875" style="266" customWidth="1"/>
    <col min="6147" max="6147" width="60.7109375" style="266" customWidth="1"/>
    <col min="6148" max="6148" width="9.140625" style="266"/>
    <col min="6149" max="6149" width="11.42578125" style="266" customWidth="1"/>
    <col min="6150" max="6151" width="13.140625" style="266" customWidth="1"/>
    <col min="6152" max="6152" width="9.140625" style="266"/>
    <col min="6153" max="6153" width="13.7109375" style="266" customWidth="1"/>
    <col min="6154" max="6400" width="9.140625" style="266"/>
    <col min="6401" max="6401" width="6.140625" style="266" customWidth="1"/>
    <col min="6402" max="6402" width="18.85546875" style="266" customWidth="1"/>
    <col min="6403" max="6403" width="60.7109375" style="266" customWidth="1"/>
    <col min="6404" max="6404" width="9.140625" style="266"/>
    <col min="6405" max="6405" width="11.42578125" style="266" customWidth="1"/>
    <col min="6406" max="6407" width="13.140625" style="266" customWidth="1"/>
    <col min="6408" max="6408" width="9.140625" style="266"/>
    <col min="6409" max="6409" width="13.7109375" style="266" customWidth="1"/>
    <col min="6410" max="6656" width="9.140625" style="266"/>
    <col min="6657" max="6657" width="6.140625" style="266" customWidth="1"/>
    <col min="6658" max="6658" width="18.85546875" style="266" customWidth="1"/>
    <col min="6659" max="6659" width="60.7109375" style="266" customWidth="1"/>
    <col min="6660" max="6660" width="9.140625" style="266"/>
    <col min="6661" max="6661" width="11.42578125" style="266" customWidth="1"/>
    <col min="6662" max="6663" width="13.140625" style="266" customWidth="1"/>
    <col min="6664" max="6664" width="9.140625" style="266"/>
    <col min="6665" max="6665" width="13.7109375" style="266" customWidth="1"/>
    <col min="6666" max="6912" width="9.140625" style="266"/>
    <col min="6913" max="6913" width="6.140625" style="266" customWidth="1"/>
    <col min="6914" max="6914" width="18.85546875" style="266" customWidth="1"/>
    <col min="6915" max="6915" width="60.7109375" style="266" customWidth="1"/>
    <col min="6916" max="6916" width="9.140625" style="266"/>
    <col min="6917" max="6917" width="11.42578125" style="266" customWidth="1"/>
    <col min="6918" max="6919" width="13.140625" style="266" customWidth="1"/>
    <col min="6920" max="6920" width="9.140625" style="266"/>
    <col min="6921" max="6921" width="13.7109375" style="266" customWidth="1"/>
    <col min="6922" max="7168" width="9.140625" style="266"/>
    <col min="7169" max="7169" width="6.140625" style="266" customWidth="1"/>
    <col min="7170" max="7170" width="18.85546875" style="266" customWidth="1"/>
    <col min="7171" max="7171" width="60.7109375" style="266" customWidth="1"/>
    <col min="7172" max="7172" width="9.140625" style="266"/>
    <col min="7173" max="7173" width="11.42578125" style="266" customWidth="1"/>
    <col min="7174" max="7175" width="13.140625" style="266" customWidth="1"/>
    <col min="7176" max="7176" width="9.140625" style="266"/>
    <col min="7177" max="7177" width="13.7109375" style="266" customWidth="1"/>
    <col min="7178" max="7424" width="9.140625" style="266"/>
    <col min="7425" max="7425" width="6.140625" style="266" customWidth="1"/>
    <col min="7426" max="7426" width="18.85546875" style="266" customWidth="1"/>
    <col min="7427" max="7427" width="60.7109375" style="266" customWidth="1"/>
    <col min="7428" max="7428" width="9.140625" style="266"/>
    <col min="7429" max="7429" width="11.42578125" style="266" customWidth="1"/>
    <col min="7430" max="7431" width="13.140625" style="266" customWidth="1"/>
    <col min="7432" max="7432" width="9.140625" style="266"/>
    <col min="7433" max="7433" width="13.7109375" style="266" customWidth="1"/>
    <col min="7434" max="7680" width="9.140625" style="266"/>
    <col min="7681" max="7681" width="6.140625" style="266" customWidth="1"/>
    <col min="7682" max="7682" width="18.85546875" style="266" customWidth="1"/>
    <col min="7683" max="7683" width="60.7109375" style="266" customWidth="1"/>
    <col min="7684" max="7684" width="9.140625" style="266"/>
    <col min="7685" max="7685" width="11.42578125" style="266" customWidth="1"/>
    <col min="7686" max="7687" width="13.140625" style="266" customWidth="1"/>
    <col min="7688" max="7688" width="9.140625" style="266"/>
    <col min="7689" max="7689" width="13.7109375" style="266" customWidth="1"/>
    <col min="7690" max="7936" width="9.140625" style="266"/>
    <col min="7937" max="7937" width="6.140625" style="266" customWidth="1"/>
    <col min="7938" max="7938" width="18.85546875" style="266" customWidth="1"/>
    <col min="7939" max="7939" width="60.7109375" style="266" customWidth="1"/>
    <col min="7940" max="7940" width="9.140625" style="266"/>
    <col min="7941" max="7941" width="11.42578125" style="266" customWidth="1"/>
    <col min="7942" max="7943" width="13.140625" style="266" customWidth="1"/>
    <col min="7944" max="7944" width="9.140625" style="266"/>
    <col min="7945" max="7945" width="13.7109375" style="266" customWidth="1"/>
    <col min="7946" max="8192" width="9.140625" style="266"/>
    <col min="8193" max="8193" width="6.140625" style="266" customWidth="1"/>
    <col min="8194" max="8194" width="18.85546875" style="266" customWidth="1"/>
    <col min="8195" max="8195" width="60.7109375" style="266" customWidth="1"/>
    <col min="8196" max="8196" width="9.140625" style="266"/>
    <col min="8197" max="8197" width="11.42578125" style="266" customWidth="1"/>
    <col min="8198" max="8199" width="13.140625" style="266" customWidth="1"/>
    <col min="8200" max="8200" width="9.140625" style="266"/>
    <col min="8201" max="8201" width="13.7109375" style="266" customWidth="1"/>
    <col min="8202" max="8448" width="9.140625" style="266"/>
    <col min="8449" max="8449" width="6.140625" style="266" customWidth="1"/>
    <col min="8450" max="8450" width="18.85546875" style="266" customWidth="1"/>
    <col min="8451" max="8451" width="60.7109375" style="266" customWidth="1"/>
    <col min="8452" max="8452" width="9.140625" style="266"/>
    <col min="8453" max="8453" width="11.42578125" style="266" customWidth="1"/>
    <col min="8454" max="8455" width="13.140625" style="266" customWidth="1"/>
    <col min="8456" max="8456" width="9.140625" style="266"/>
    <col min="8457" max="8457" width="13.7109375" style="266" customWidth="1"/>
    <col min="8458" max="8704" width="9.140625" style="266"/>
    <col min="8705" max="8705" width="6.140625" style="266" customWidth="1"/>
    <col min="8706" max="8706" width="18.85546875" style="266" customWidth="1"/>
    <col min="8707" max="8707" width="60.7109375" style="266" customWidth="1"/>
    <col min="8708" max="8708" width="9.140625" style="266"/>
    <col min="8709" max="8709" width="11.42578125" style="266" customWidth="1"/>
    <col min="8710" max="8711" width="13.140625" style="266" customWidth="1"/>
    <col min="8712" max="8712" width="9.140625" style="266"/>
    <col min="8713" max="8713" width="13.7109375" style="266" customWidth="1"/>
    <col min="8714" max="8960" width="9.140625" style="266"/>
    <col min="8961" max="8961" width="6.140625" style="266" customWidth="1"/>
    <col min="8962" max="8962" width="18.85546875" style="266" customWidth="1"/>
    <col min="8963" max="8963" width="60.7109375" style="266" customWidth="1"/>
    <col min="8964" max="8964" width="9.140625" style="266"/>
    <col min="8965" max="8965" width="11.42578125" style="266" customWidth="1"/>
    <col min="8966" max="8967" width="13.140625" style="266" customWidth="1"/>
    <col min="8968" max="8968" width="9.140625" style="266"/>
    <col min="8969" max="8969" width="13.7109375" style="266" customWidth="1"/>
    <col min="8970" max="9216" width="9.140625" style="266"/>
    <col min="9217" max="9217" width="6.140625" style="266" customWidth="1"/>
    <col min="9218" max="9218" width="18.85546875" style="266" customWidth="1"/>
    <col min="9219" max="9219" width="60.7109375" style="266" customWidth="1"/>
    <col min="9220" max="9220" width="9.140625" style="266"/>
    <col min="9221" max="9221" width="11.42578125" style="266" customWidth="1"/>
    <col min="9222" max="9223" width="13.140625" style="266" customWidth="1"/>
    <col min="9224" max="9224" width="9.140625" style="266"/>
    <col min="9225" max="9225" width="13.7109375" style="266" customWidth="1"/>
    <col min="9226" max="9472" width="9.140625" style="266"/>
    <col min="9473" max="9473" width="6.140625" style="266" customWidth="1"/>
    <col min="9474" max="9474" width="18.85546875" style="266" customWidth="1"/>
    <col min="9475" max="9475" width="60.7109375" style="266" customWidth="1"/>
    <col min="9476" max="9476" width="9.140625" style="266"/>
    <col min="9477" max="9477" width="11.42578125" style="266" customWidth="1"/>
    <col min="9478" max="9479" width="13.140625" style="266" customWidth="1"/>
    <col min="9480" max="9480" width="9.140625" style="266"/>
    <col min="9481" max="9481" width="13.7109375" style="266" customWidth="1"/>
    <col min="9482" max="9728" width="9.140625" style="266"/>
    <col min="9729" max="9729" width="6.140625" style="266" customWidth="1"/>
    <col min="9730" max="9730" width="18.85546875" style="266" customWidth="1"/>
    <col min="9731" max="9731" width="60.7109375" style="266" customWidth="1"/>
    <col min="9732" max="9732" width="9.140625" style="266"/>
    <col min="9733" max="9733" width="11.42578125" style="266" customWidth="1"/>
    <col min="9734" max="9735" width="13.140625" style="266" customWidth="1"/>
    <col min="9736" max="9736" width="9.140625" style="266"/>
    <col min="9737" max="9737" width="13.7109375" style="266" customWidth="1"/>
    <col min="9738" max="9984" width="9.140625" style="266"/>
    <col min="9985" max="9985" width="6.140625" style="266" customWidth="1"/>
    <col min="9986" max="9986" width="18.85546875" style="266" customWidth="1"/>
    <col min="9987" max="9987" width="60.7109375" style="266" customWidth="1"/>
    <col min="9988" max="9988" width="9.140625" style="266"/>
    <col min="9989" max="9989" width="11.42578125" style="266" customWidth="1"/>
    <col min="9990" max="9991" width="13.140625" style="266" customWidth="1"/>
    <col min="9992" max="9992" width="9.140625" style="266"/>
    <col min="9993" max="9993" width="13.7109375" style="266" customWidth="1"/>
    <col min="9994" max="10240" width="9.140625" style="266"/>
    <col min="10241" max="10241" width="6.140625" style="266" customWidth="1"/>
    <col min="10242" max="10242" width="18.85546875" style="266" customWidth="1"/>
    <col min="10243" max="10243" width="60.7109375" style="266" customWidth="1"/>
    <col min="10244" max="10244" width="9.140625" style="266"/>
    <col min="10245" max="10245" width="11.42578125" style="266" customWidth="1"/>
    <col min="10246" max="10247" width="13.140625" style="266" customWidth="1"/>
    <col min="10248" max="10248" width="9.140625" style="266"/>
    <col min="10249" max="10249" width="13.7109375" style="266" customWidth="1"/>
    <col min="10250" max="10496" width="9.140625" style="266"/>
    <col min="10497" max="10497" width="6.140625" style="266" customWidth="1"/>
    <col min="10498" max="10498" width="18.85546875" style="266" customWidth="1"/>
    <col min="10499" max="10499" width="60.7109375" style="266" customWidth="1"/>
    <col min="10500" max="10500" width="9.140625" style="266"/>
    <col min="10501" max="10501" width="11.42578125" style="266" customWidth="1"/>
    <col min="10502" max="10503" width="13.140625" style="266" customWidth="1"/>
    <col min="10504" max="10504" width="9.140625" style="266"/>
    <col min="10505" max="10505" width="13.7109375" style="266" customWidth="1"/>
    <col min="10506" max="10752" width="9.140625" style="266"/>
    <col min="10753" max="10753" width="6.140625" style="266" customWidth="1"/>
    <col min="10754" max="10754" width="18.85546875" style="266" customWidth="1"/>
    <col min="10755" max="10755" width="60.7109375" style="266" customWidth="1"/>
    <col min="10756" max="10756" width="9.140625" style="266"/>
    <col min="10757" max="10757" width="11.42578125" style="266" customWidth="1"/>
    <col min="10758" max="10759" width="13.140625" style="266" customWidth="1"/>
    <col min="10760" max="10760" width="9.140625" style="266"/>
    <col min="10761" max="10761" width="13.7109375" style="266" customWidth="1"/>
    <col min="10762" max="11008" width="9.140625" style="266"/>
    <col min="11009" max="11009" width="6.140625" style="266" customWidth="1"/>
    <col min="11010" max="11010" width="18.85546875" style="266" customWidth="1"/>
    <col min="11011" max="11011" width="60.7109375" style="266" customWidth="1"/>
    <col min="11012" max="11012" width="9.140625" style="266"/>
    <col min="11013" max="11013" width="11.42578125" style="266" customWidth="1"/>
    <col min="11014" max="11015" width="13.140625" style="266" customWidth="1"/>
    <col min="11016" max="11016" width="9.140625" style="266"/>
    <col min="11017" max="11017" width="13.7109375" style="266" customWidth="1"/>
    <col min="11018" max="11264" width="9.140625" style="266"/>
    <col min="11265" max="11265" width="6.140625" style="266" customWidth="1"/>
    <col min="11266" max="11266" width="18.85546875" style="266" customWidth="1"/>
    <col min="11267" max="11267" width="60.7109375" style="266" customWidth="1"/>
    <col min="11268" max="11268" width="9.140625" style="266"/>
    <col min="11269" max="11269" width="11.42578125" style="266" customWidth="1"/>
    <col min="11270" max="11271" width="13.140625" style="266" customWidth="1"/>
    <col min="11272" max="11272" width="9.140625" style="266"/>
    <col min="11273" max="11273" width="13.7109375" style="266" customWidth="1"/>
    <col min="11274" max="11520" width="9.140625" style="266"/>
    <col min="11521" max="11521" width="6.140625" style="266" customWidth="1"/>
    <col min="11522" max="11522" width="18.85546875" style="266" customWidth="1"/>
    <col min="11523" max="11523" width="60.7109375" style="266" customWidth="1"/>
    <col min="11524" max="11524" width="9.140625" style="266"/>
    <col min="11525" max="11525" width="11.42578125" style="266" customWidth="1"/>
    <col min="11526" max="11527" width="13.140625" style="266" customWidth="1"/>
    <col min="11528" max="11528" width="9.140625" style="266"/>
    <col min="11529" max="11529" width="13.7109375" style="266" customWidth="1"/>
    <col min="11530" max="11776" width="9.140625" style="266"/>
    <col min="11777" max="11777" width="6.140625" style="266" customWidth="1"/>
    <col min="11778" max="11778" width="18.85546875" style="266" customWidth="1"/>
    <col min="11779" max="11779" width="60.7109375" style="266" customWidth="1"/>
    <col min="11780" max="11780" width="9.140625" style="266"/>
    <col min="11781" max="11781" width="11.42578125" style="266" customWidth="1"/>
    <col min="11782" max="11783" width="13.140625" style="266" customWidth="1"/>
    <col min="11784" max="11784" width="9.140625" style="266"/>
    <col min="11785" max="11785" width="13.7109375" style="266" customWidth="1"/>
    <col min="11786" max="12032" width="9.140625" style="266"/>
    <col min="12033" max="12033" width="6.140625" style="266" customWidth="1"/>
    <col min="12034" max="12034" width="18.85546875" style="266" customWidth="1"/>
    <col min="12035" max="12035" width="60.7109375" style="266" customWidth="1"/>
    <col min="12036" max="12036" width="9.140625" style="266"/>
    <col min="12037" max="12037" width="11.42578125" style="266" customWidth="1"/>
    <col min="12038" max="12039" width="13.140625" style="266" customWidth="1"/>
    <col min="12040" max="12040" width="9.140625" style="266"/>
    <col min="12041" max="12041" width="13.7109375" style="266" customWidth="1"/>
    <col min="12042" max="12288" width="9.140625" style="266"/>
    <col min="12289" max="12289" width="6.140625" style="266" customWidth="1"/>
    <col min="12290" max="12290" width="18.85546875" style="266" customWidth="1"/>
    <col min="12291" max="12291" width="60.7109375" style="266" customWidth="1"/>
    <col min="12292" max="12292" width="9.140625" style="266"/>
    <col min="12293" max="12293" width="11.42578125" style="266" customWidth="1"/>
    <col min="12294" max="12295" width="13.140625" style="266" customWidth="1"/>
    <col min="12296" max="12296" width="9.140625" style="266"/>
    <col min="12297" max="12297" width="13.7109375" style="266" customWidth="1"/>
    <col min="12298" max="12544" width="9.140625" style="266"/>
    <col min="12545" max="12545" width="6.140625" style="266" customWidth="1"/>
    <col min="12546" max="12546" width="18.85546875" style="266" customWidth="1"/>
    <col min="12547" max="12547" width="60.7109375" style="266" customWidth="1"/>
    <col min="12548" max="12548" width="9.140625" style="266"/>
    <col min="12549" max="12549" width="11.42578125" style="266" customWidth="1"/>
    <col min="12550" max="12551" width="13.140625" style="266" customWidth="1"/>
    <col min="12552" max="12552" width="9.140625" style="266"/>
    <col min="12553" max="12553" width="13.7109375" style="266" customWidth="1"/>
    <col min="12554" max="12800" width="9.140625" style="266"/>
    <col min="12801" max="12801" width="6.140625" style="266" customWidth="1"/>
    <col min="12802" max="12802" width="18.85546875" style="266" customWidth="1"/>
    <col min="12803" max="12803" width="60.7109375" style="266" customWidth="1"/>
    <col min="12804" max="12804" width="9.140625" style="266"/>
    <col min="12805" max="12805" width="11.42578125" style="266" customWidth="1"/>
    <col min="12806" max="12807" width="13.140625" style="266" customWidth="1"/>
    <col min="12808" max="12808" width="9.140625" style="266"/>
    <col min="12809" max="12809" width="13.7109375" style="266" customWidth="1"/>
    <col min="12810" max="13056" width="9.140625" style="266"/>
    <col min="13057" max="13057" width="6.140625" style="266" customWidth="1"/>
    <col min="13058" max="13058" width="18.85546875" style="266" customWidth="1"/>
    <col min="13059" max="13059" width="60.7109375" style="266" customWidth="1"/>
    <col min="13060" max="13060" width="9.140625" style="266"/>
    <col min="13061" max="13061" width="11.42578125" style="266" customWidth="1"/>
    <col min="13062" max="13063" width="13.140625" style="266" customWidth="1"/>
    <col min="13064" max="13064" width="9.140625" style="266"/>
    <col min="13065" max="13065" width="13.7109375" style="266" customWidth="1"/>
    <col min="13066" max="13312" width="9.140625" style="266"/>
    <col min="13313" max="13313" width="6.140625" style="266" customWidth="1"/>
    <col min="13314" max="13314" width="18.85546875" style="266" customWidth="1"/>
    <col min="13315" max="13315" width="60.7109375" style="266" customWidth="1"/>
    <col min="13316" max="13316" width="9.140625" style="266"/>
    <col min="13317" max="13317" width="11.42578125" style="266" customWidth="1"/>
    <col min="13318" max="13319" width="13.140625" style="266" customWidth="1"/>
    <col min="13320" max="13320" width="9.140625" style="266"/>
    <col min="13321" max="13321" width="13.7109375" style="266" customWidth="1"/>
    <col min="13322" max="13568" width="9.140625" style="266"/>
    <col min="13569" max="13569" width="6.140625" style="266" customWidth="1"/>
    <col min="13570" max="13570" width="18.85546875" style="266" customWidth="1"/>
    <col min="13571" max="13571" width="60.7109375" style="266" customWidth="1"/>
    <col min="13572" max="13572" width="9.140625" style="266"/>
    <col min="13573" max="13573" width="11.42578125" style="266" customWidth="1"/>
    <col min="13574" max="13575" width="13.140625" style="266" customWidth="1"/>
    <col min="13576" max="13576" width="9.140625" style="266"/>
    <col min="13577" max="13577" width="13.7109375" style="266" customWidth="1"/>
    <col min="13578" max="13824" width="9.140625" style="266"/>
    <col min="13825" max="13825" width="6.140625" style="266" customWidth="1"/>
    <col min="13826" max="13826" width="18.85546875" style="266" customWidth="1"/>
    <col min="13827" max="13827" width="60.7109375" style="266" customWidth="1"/>
    <col min="13828" max="13828" width="9.140625" style="266"/>
    <col min="13829" max="13829" width="11.42578125" style="266" customWidth="1"/>
    <col min="13830" max="13831" width="13.140625" style="266" customWidth="1"/>
    <col min="13832" max="13832" width="9.140625" style="266"/>
    <col min="13833" max="13833" width="13.7109375" style="266" customWidth="1"/>
    <col min="13834" max="14080" width="9.140625" style="266"/>
    <col min="14081" max="14081" width="6.140625" style="266" customWidth="1"/>
    <col min="14082" max="14082" width="18.85546875" style="266" customWidth="1"/>
    <col min="14083" max="14083" width="60.7109375" style="266" customWidth="1"/>
    <col min="14084" max="14084" width="9.140625" style="266"/>
    <col min="14085" max="14085" width="11.42578125" style="266" customWidth="1"/>
    <col min="14086" max="14087" width="13.140625" style="266" customWidth="1"/>
    <col min="14088" max="14088" width="9.140625" style="266"/>
    <col min="14089" max="14089" width="13.7109375" style="266" customWidth="1"/>
    <col min="14090" max="14336" width="9.140625" style="266"/>
    <col min="14337" max="14337" width="6.140625" style="266" customWidth="1"/>
    <col min="14338" max="14338" width="18.85546875" style="266" customWidth="1"/>
    <col min="14339" max="14339" width="60.7109375" style="266" customWidth="1"/>
    <col min="14340" max="14340" width="9.140625" style="266"/>
    <col min="14341" max="14341" width="11.42578125" style="266" customWidth="1"/>
    <col min="14342" max="14343" width="13.140625" style="266" customWidth="1"/>
    <col min="14344" max="14344" width="9.140625" style="266"/>
    <col min="14345" max="14345" width="13.7109375" style="266" customWidth="1"/>
    <col min="14346" max="14592" width="9.140625" style="266"/>
    <col min="14593" max="14593" width="6.140625" style="266" customWidth="1"/>
    <col min="14594" max="14594" width="18.85546875" style="266" customWidth="1"/>
    <col min="14595" max="14595" width="60.7109375" style="266" customWidth="1"/>
    <col min="14596" max="14596" width="9.140625" style="266"/>
    <col min="14597" max="14597" width="11.42578125" style="266" customWidth="1"/>
    <col min="14598" max="14599" width="13.140625" style="266" customWidth="1"/>
    <col min="14600" max="14600" width="9.140625" style="266"/>
    <col min="14601" max="14601" width="13.7109375" style="266" customWidth="1"/>
    <col min="14602" max="14848" width="9.140625" style="266"/>
    <col min="14849" max="14849" width="6.140625" style="266" customWidth="1"/>
    <col min="14850" max="14850" width="18.85546875" style="266" customWidth="1"/>
    <col min="14851" max="14851" width="60.7109375" style="266" customWidth="1"/>
    <col min="14852" max="14852" width="9.140625" style="266"/>
    <col min="14853" max="14853" width="11.42578125" style="266" customWidth="1"/>
    <col min="14854" max="14855" width="13.140625" style="266" customWidth="1"/>
    <col min="14856" max="14856" width="9.140625" style="266"/>
    <col min="14857" max="14857" width="13.7109375" style="266" customWidth="1"/>
    <col min="14858" max="15104" width="9.140625" style="266"/>
    <col min="15105" max="15105" width="6.140625" style="266" customWidth="1"/>
    <col min="15106" max="15106" width="18.85546875" style="266" customWidth="1"/>
    <col min="15107" max="15107" width="60.7109375" style="266" customWidth="1"/>
    <col min="15108" max="15108" width="9.140625" style="266"/>
    <col min="15109" max="15109" width="11.42578125" style="266" customWidth="1"/>
    <col min="15110" max="15111" width="13.140625" style="266" customWidth="1"/>
    <col min="15112" max="15112" width="9.140625" style="266"/>
    <col min="15113" max="15113" width="13.7109375" style="266" customWidth="1"/>
    <col min="15114" max="15360" width="9.140625" style="266"/>
    <col min="15361" max="15361" width="6.140625" style="266" customWidth="1"/>
    <col min="15362" max="15362" width="18.85546875" style="266" customWidth="1"/>
    <col min="15363" max="15363" width="60.7109375" style="266" customWidth="1"/>
    <col min="15364" max="15364" width="9.140625" style="266"/>
    <col min="15365" max="15365" width="11.42578125" style="266" customWidth="1"/>
    <col min="15366" max="15367" width="13.140625" style="266" customWidth="1"/>
    <col min="15368" max="15368" width="9.140625" style="266"/>
    <col min="15369" max="15369" width="13.7109375" style="266" customWidth="1"/>
    <col min="15370" max="15616" width="9.140625" style="266"/>
    <col min="15617" max="15617" width="6.140625" style="266" customWidth="1"/>
    <col min="15618" max="15618" width="18.85546875" style="266" customWidth="1"/>
    <col min="15619" max="15619" width="60.7109375" style="266" customWidth="1"/>
    <col min="15620" max="15620" width="9.140625" style="266"/>
    <col min="15621" max="15621" width="11.42578125" style="266" customWidth="1"/>
    <col min="15622" max="15623" width="13.140625" style="266" customWidth="1"/>
    <col min="15624" max="15624" width="9.140625" style="266"/>
    <col min="15625" max="15625" width="13.7109375" style="266" customWidth="1"/>
    <col min="15626" max="15872" width="9.140625" style="266"/>
    <col min="15873" max="15873" width="6.140625" style="266" customWidth="1"/>
    <col min="15874" max="15874" width="18.85546875" style="266" customWidth="1"/>
    <col min="15875" max="15875" width="60.7109375" style="266" customWidth="1"/>
    <col min="15876" max="15876" width="9.140625" style="266"/>
    <col min="15877" max="15877" width="11.42578125" style="266" customWidth="1"/>
    <col min="15878" max="15879" width="13.140625" style="266" customWidth="1"/>
    <col min="15880" max="15880" width="9.140625" style="266"/>
    <col min="15881" max="15881" width="13.7109375" style="266" customWidth="1"/>
    <col min="15882" max="16128" width="9.140625" style="266"/>
    <col min="16129" max="16129" width="6.140625" style="266" customWidth="1"/>
    <col min="16130" max="16130" width="18.85546875" style="266" customWidth="1"/>
    <col min="16131" max="16131" width="60.7109375" style="266" customWidth="1"/>
    <col min="16132" max="16132" width="9.140625" style="266"/>
    <col min="16133" max="16133" width="11.42578125" style="266" customWidth="1"/>
    <col min="16134" max="16135" width="13.140625" style="266" customWidth="1"/>
    <col min="16136" max="16136" width="9.140625" style="266"/>
    <col min="16137" max="16137" width="13.7109375" style="266" customWidth="1"/>
    <col min="16138" max="16384" width="9.140625" style="266"/>
  </cols>
  <sheetData>
    <row r="1" spans="1:22" s="264" customFormat="1" ht="33.75" customHeight="1">
      <c r="A1" s="289" t="s">
        <v>588</v>
      </c>
      <c r="B1" s="290"/>
      <c r="C1" s="290"/>
      <c r="D1" s="290"/>
      <c r="E1" s="290"/>
      <c r="F1" s="290"/>
      <c r="G1" s="290"/>
      <c r="H1" s="290"/>
      <c r="I1" s="262"/>
      <c r="J1" s="263"/>
      <c r="K1" s="262"/>
      <c r="L1" s="262"/>
      <c r="M1" s="262"/>
      <c r="N1" s="262"/>
      <c r="O1" s="262"/>
      <c r="P1" s="262"/>
      <c r="Q1" s="262"/>
      <c r="R1" s="262"/>
      <c r="S1" s="262"/>
      <c r="T1" s="262"/>
      <c r="U1" s="262"/>
      <c r="V1" s="262"/>
    </row>
    <row r="2" spans="1:22" s="281" customFormat="1" ht="37.5" customHeight="1">
      <c r="A2" s="273" t="s">
        <v>768</v>
      </c>
      <c r="B2" s="273" t="s">
        <v>615</v>
      </c>
      <c r="C2" s="273" t="s">
        <v>616</v>
      </c>
      <c r="D2" s="273" t="s">
        <v>4</v>
      </c>
      <c r="E2" s="274" t="s">
        <v>617</v>
      </c>
      <c r="F2" s="275" t="s">
        <v>771</v>
      </c>
      <c r="G2" s="275" t="s">
        <v>769</v>
      </c>
      <c r="H2" s="276" t="s">
        <v>770</v>
      </c>
      <c r="I2" s="288"/>
    </row>
    <row r="3" spans="1:22" ht="158.25" customHeight="1">
      <c r="A3" s="389">
        <v>1</v>
      </c>
      <c r="B3" s="390" t="s">
        <v>618</v>
      </c>
      <c r="C3" s="391" t="s">
        <v>728</v>
      </c>
      <c r="D3" s="392"/>
      <c r="E3" s="393"/>
      <c r="F3" s="380"/>
      <c r="G3" s="380"/>
      <c r="H3" s="381"/>
    </row>
    <row r="4" spans="1:22" ht="72" customHeight="1">
      <c r="A4" s="389" t="s">
        <v>6</v>
      </c>
      <c r="B4" s="390" t="s">
        <v>619</v>
      </c>
      <c r="C4" s="391" t="s">
        <v>620</v>
      </c>
      <c r="D4" s="392" t="s">
        <v>621</v>
      </c>
      <c r="E4" s="394">
        <v>50</v>
      </c>
      <c r="F4" s="380"/>
      <c r="G4" s="380"/>
      <c r="H4" s="381">
        <f>F4*E4</f>
        <v>0</v>
      </c>
    </row>
    <row r="5" spans="1:22" ht="67.5" customHeight="1">
      <c r="A5" s="389" t="s">
        <v>8</v>
      </c>
      <c r="B5" s="390" t="s">
        <v>622</v>
      </c>
      <c r="C5" s="391" t="s">
        <v>623</v>
      </c>
      <c r="D5" s="392" t="s">
        <v>621</v>
      </c>
      <c r="E5" s="394">
        <v>130</v>
      </c>
      <c r="F5" s="380"/>
      <c r="G5" s="380"/>
      <c r="H5" s="381">
        <f t="shared" ref="H5:H68" si="0">F5*E5</f>
        <v>0</v>
      </c>
    </row>
    <row r="6" spans="1:22" ht="144.75" customHeight="1">
      <c r="A6" s="389">
        <v>2</v>
      </c>
      <c r="B6" s="390">
        <v>1.1100000000000001</v>
      </c>
      <c r="C6" s="391" t="s">
        <v>729</v>
      </c>
      <c r="D6" s="392" t="s">
        <v>621</v>
      </c>
      <c r="E6" s="394">
        <v>6</v>
      </c>
      <c r="F6" s="380"/>
      <c r="G6" s="380"/>
      <c r="H6" s="381">
        <f t="shared" si="0"/>
        <v>0</v>
      </c>
    </row>
    <row r="7" spans="1:22" ht="132" customHeight="1">
      <c r="A7" s="389">
        <v>3</v>
      </c>
      <c r="B7" s="390">
        <v>1.1200000000000001</v>
      </c>
      <c r="C7" s="391" t="s">
        <v>730</v>
      </c>
      <c r="D7" s="392" t="s">
        <v>624</v>
      </c>
      <c r="E7" s="394">
        <v>250</v>
      </c>
      <c r="F7" s="380"/>
      <c r="G7" s="380"/>
      <c r="H7" s="381">
        <f t="shared" si="0"/>
        <v>0</v>
      </c>
    </row>
    <row r="8" spans="1:22" ht="132" customHeight="1">
      <c r="A8" s="389">
        <v>4</v>
      </c>
      <c r="B8" s="390">
        <v>1.1299999999999999</v>
      </c>
      <c r="C8" s="391" t="s">
        <v>731</v>
      </c>
      <c r="D8" s="392" t="s">
        <v>624</v>
      </c>
      <c r="E8" s="394">
        <v>50</v>
      </c>
      <c r="F8" s="380"/>
      <c r="G8" s="380"/>
      <c r="H8" s="381">
        <f t="shared" si="0"/>
        <v>0</v>
      </c>
    </row>
    <row r="9" spans="1:22" ht="94.5">
      <c r="A9" s="389">
        <v>5</v>
      </c>
      <c r="B9" s="390">
        <v>1.1399999999999999</v>
      </c>
      <c r="C9" s="391" t="s">
        <v>732</v>
      </c>
      <c r="D9" s="392"/>
      <c r="E9" s="394"/>
      <c r="F9" s="380"/>
      <c r="G9" s="380"/>
      <c r="H9" s="381">
        <f t="shared" si="0"/>
        <v>0</v>
      </c>
    </row>
    <row r="10" spans="1:22" ht="69" customHeight="1">
      <c r="A10" s="389" t="s">
        <v>6</v>
      </c>
      <c r="B10" s="390" t="s">
        <v>625</v>
      </c>
      <c r="C10" s="391" t="s">
        <v>626</v>
      </c>
      <c r="D10" s="392" t="s">
        <v>624</v>
      </c>
      <c r="E10" s="394">
        <v>970</v>
      </c>
      <c r="F10" s="380"/>
      <c r="G10" s="380"/>
      <c r="H10" s="381">
        <f t="shared" si="0"/>
        <v>0</v>
      </c>
    </row>
    <row r="11" spans="1:22" ht="75" customHeight="1">
      <c r="A11" s="389" t="s">
        <v>8</v>
      </c>
      <c r="B11" s="390" t="s">
        <v>627</v>
      </c>
      <c r="C11" s="391" t="s">
        <v>628</v>
      </c>
      <c r="D11" s="392" t="s">
        <v>624</v>
      </c>
      <c r="E11" s="394">
        <v>150</v>
      </c>
      <c r="F11" s="380"/>
      <c r="G11" s="380"/>
      <c r="H11" s="381">
        <f t="shared" si="0"/>
        <v>0</v>
      </c>
    </row>
    <row r="12" spans="1:22" ht="75.75" customHeight="1">
      <c r="A12" s="389" t="s">
        <v>9</v>
      </c>
      <c r="B12" s="390" t="s">
        <v>629</v>
      </c>
      <c r="C12" s="391" t="s">
        <v>630</v>
      </c>
      <c r="D12" s="392" t="s">
        <v>624</v>
      </c>
      <c r="E12" s="394">
        <v>30</v>
      </c>
      <c r="F12" s="380"/>
      <c r="G12" s="380"/>
      <c r="H12" s="381">
        <f t="shared" si="0"/>
        <v>0</v>
      </c>
    </row>
    <row r="13" spans="1:22" ht="96" customHeight="1">
      <c r="A13" s="389">
        <v>6</v>
      </c>
      <c r="B13" s="390">
        <v>1.18</v>
      </c>
      <c r="C13" s="391" t="s">
        <v>733</v>
      </c>
      <c r="D13" s="392"/>
      <c r="E13" s="394"/>
      <c r="F13" s="380"/>
      <c r="G13" s="380"/>
      <c r="H13" s="381">
        <f t="shared" si="0"/>
        <v>0</v>
      </c>
    </row>
    <row r="14" spans="1:22" ht="69" customHeight="1">
      <c r="A14" s="389" t="s">
        <v>6</v>
      </c>
      <c r="B14" s="390" t="s">
        <v>631</v>
      </c>
      <c r="C14" s="391" t="s">
        <v>632</v>
      </c>
      <c r="D14" s="392" t="s">
        <v>624</v>
      </c>
      <c r="E14" s="394">
        <v>550</v>
      </c>
      <c r="F14" s="380"/>
      <c r="G14" s="380"/>
      <c r="H14" s="381">
        <f t="shared" si="0"/>
        <v>0</v>
      </c>
    </row>
    <row r="15" spans="1:22" ht="72.75" customHeight="1">
      <c r="A15" s="389" t="s">
        <v>8</v>
      </c>
      <c r="B15" s="390" t="s">
        <v>633</v>
      </c>
      <c r="C15" s="391" t="s">
        <v>634</v>
      </c>
      <c r="D15" s="392" t="s">
        <v>624</v>
      </c>
      <c r="E15" s="394">
        <v>100</v>
      </c>
      <c r="F15" s="380"/>
      <c r="G15" s="380"/>
      <c r="H15" s="381">
        <f t="shared" si="0"/>
        <v>0</v>
      </c>
    </row>
    <row r="16" spans="1:22" ht="110.25">
      <c r="A16" s="389">
        <v>7</v>
      </c>
      <c r="B16" s="390">
        <v>1.19</v>
      </c>
      <c r="C16" s="391" t="s">
        <v>734</v>
      </c>
      <c r="D16" s="392" t="s">
        <v>624</v>
      </c>
      <c r="E16" s="394">
        <v>30</v>
      </c>
      <c r="F16" s="380"/>
      <c r="G16" s="380"/>
      <c r="H16" s="381">
        <f t="shared" si="0"/>
        <v>0</v>
      </c>
    </row>
    <row r="17" spans="1:8">
      <c r="A17" s="389"/>
      <c r="B17" s="390"/>
      <c r="C17" s="395" t="s">
        <v>635</v>
      </c>
      <c r="D17" s="392"/>
      <c r="E17" s="394"/>
      <c r="F17" s="382"/>
      <c r="G17" s="379"/>
      <c r="H17" s="381">
        <f t="shared" si="0"/>
        <v>0</v>
      </c>
    </row>
    <row r="18" spans="1:8" ht="94.5">
      <c r="A18" s="389">
        <v>8</v>
      </c>
      <c r="B18" s="390">
        <v>1.21</v>
      </c>
      <c r="C18" s="391" t="s">
        <v>735</v>
      </c>
      <c r="D18" s="392"/>
      <c r="E18" s="394"/>
      <c r="F18" s="380"/>
      <c r="G18" s="380"/>
      <c r="H18" s="381">
        <f t="shared" si="0"/>
        <v>0</v>
      </c>
    </row>
    <row r="19" spans="1:8" ht="63.75" customHeight="1">
      <c r="A19" s="389" t="s">
        <v>6</v>
      </c>
      <c r="B19" s="390" t="s">
        <v>636</v>
      </c>
      <c r="C19" s="391" t="s">
        <v>637</v>
      </c>
      <c r="D19" s="392" t="s">
        <v>624</v>
      </c>
      <c r="E19" s="394">
        <v>250</v>
      </c>
      <c r="F19" s="380"/>
      <c r="G19" s="380"/>
      <c r="H19" s="381">
        <f t="shared" si="0"/>
        <v>0</v>
      </c>
    </row>
    <row r="20" spans="1:8" ht="69" customHeight="1">
      <c r="A20" s="389" t="s">
        <v>8</v>
      </c>
      <c r="B20" s="390" t="s">
        <v>638</v>
      </c>
      <c r="C20" s="391" t="s">
        <v>639</v>
      </c>
      <c r="D20" s="392" t="s">
        <v>624</v>
      </c>
      <c r="E20" s="394">
        <v>500</v>
      </c>
      <c r="F20" s="380"/>
      <c r="G20" s="380"/>
      <c r="H20" s="381">
        <f t="shared" si="0"/>
        <v>0</v>
      </c>
    </row>
    <row r="21" spans="1:8" ht="84" customHeight="1">
      <c r="A21" s="389">
        <v>9</v>
      </c>
      <c r="B21" s="390">
        <v>1.22</v>
      </c>
      <c r="C21" s="391" t="s">
        <v>736</v>
      </c>
      <c r="D21" s="392"/>
      <c r="E21" s="394"/>
      <c r="F21" s="380"/>
      <c r="G21" s="380"/>
      <c r="H21" s="381">
        <f t="shared" si="0"/>
        <v>0</v>
      </c>
    </row>
    <row r="22" spans="1:8" ht="67.5" customHeight="1">
      <c r="A22" s="389"/>
      <c r="B22" s="390" t="s">
        <v>640</v>
      </c>
      <c r="C22" s="391" t="s">
        <v>641</v>
      </c>
      <c r="D22" s="392" t="s">
        <v>7</v>
      </c>
      <c r="E22" s="394">
        <v>2</v>
      </c>
      <c r="F22" s="380"/>
      <c r="G22" s="380"/>
      <c r="H22" s="381">
        <f t="shared" si="0"/>
        <v>0</v>
      </c>
    </row>
    <row r="23" spans="1:8" ht="78.75">
      <c r="A23" s="389">
        <v>10</v>
      </c>
      <c r="B23" s="390">
        <v>1.24</v>
      </c>
      <c r="C23" s="391" t="s">
        <v>737</v>
      </c>
      <c r="D23" s="392"/>
      <c r="E23" s="394"/>
      <c r="F23" s="380"/>
      <c r="G23" s="380"/>
      <c r="H23" s="381">
        <f t="shared" si="0"/>
        <v>0</v>
      </c>
    </row>
    <row r="24" spans="1:8" ht="68.25" customHeight="1">
      <c r="A24" s="389" t="s">
        <v>10</v>
      </c>
      <c r="B24" s="390" t="s">
        <v>642</v>
      </c>
      <c r="C24" s="391" t="s">
        <v>643</v>
      </c>
      <c r="D24" s="392" t="s">
        <v>7</v>
      </c>
      <c r="E24" s="396">
        <v>22</v>
      </c>
      <c r="F24" s="380"/>
      <c r="G24" s="380"/>
      <c r="H24" s="381">
        <f t="shared" si="0"/>
        <v>0</v>
      </c>
    </row>
    <row r="25" spans="1:8" ht="69" customHeight="1">
      <c r="A25" s="389" t="s">
        <v>59</v>
      </c>
      <c r="B25" s="390" t="s">
        <v>644</v>
      </c>
      <c r="C25" s="391" t="s">
        <v>645</v>
      </c>
      <c r="D25" s="392" t="s">
        <v>7</v>
      </c>
      <c r="E25" s="396">
        <v>1</v>
      </c>
      <c r="F25" s="380"/>
      <c r="G25" s="380"/>
      <c r="H25" s="381">
        <f t="shared" si="0"/>
        <v>0</v>
      </c>
    </row>
    <row r="26" spans="1:8" ht="94.5">
      <c r="A26" s="389">
        <v>11</v>
      </c>
      <c r="B26" s="390">
        <v>1.25</v>
      </c>
      <c r="C26" s="391" t="s">
        <v>738</v>
      </c>
      <c r="D26" s="392" t="s">
        <v>7</v>
      </c>
      <c r="E26" s="396">
        <v>36</v>
      </c>
      <c r="F26" s="380"/>
      <c r="G26" s="380"/>
      <c r="H26" s="381">
        <f t="shared" si="0"/>
        <v>0</v>
      </c>
    </row>
    <row r="27" spans="1:8" ht="69" customHeight="1">
      <c r="A27" s="389">
        <v>12</v>
      </c>
      <c r="B27" s="390">
        <v>1.26</v>
      </c>
      <c r="C27" s="391" t="s">
        <v>739</v>
      </c>
      <c r="D27" s="392" t="s">
        <v>7</v>
      </c>
      <c r="E27" s="396">
        <v>30</v>
      </c>
      <c r="F27" s="380"/>
      <c r="G27" s="380"/>
      <c r="H27" s="381">
        <f t="shared" si="0"/>
        <v>0</v>
      </c>
    </row>
    <row r="28" spans="1:8" ht="66" customHeight="1">
      <c r="A28" s="389">
        <v>13</v>
      </c>
      <c r="B28" s="390">
        <v>1.27</v>
      </c>
      <c r="C28" s="391" t="s">
        <v>740</v>
      </c>
      <c r="D28" s="392"/>
      <c r="E28" s="396"/>
      <c r="F28" s="380"/>
      <c r="G28" s="380"/>
      <c r="H28" s="381">
        <f t="shared" si="0"/>
        <v>0</v>
      </c>
    </row>
    <row r="29" spans="1:8" ht="76.5" customHeight="1">
      <c r="A29" s="389"/>
      <c r="B29" s="390" t="s">
        <v>646</v>
      </c>
      <c r="C29" s="391" t="s">
        <v>647</v>
      </c>
      <c r="D29" s="392" t="s">
        <v>7</v>
      </c>
      <c r="E29" s="396">
        <v>58</v>
      </c>
      <c r="F29" s="380"/>
      <c r="G29" s="380"/>
      <c r="H29" s="381">
        <f t="shared" si="0"/>
        <v>0</v>
      </c>
    </row>
    <row r="30" spans="1:8" ht="141.75">
      <c r="A30" s="389">
        <v>14</v>
      </c>
      <c r="B30" s="390">
        <v>1.31</v>
      </c>
      <c r="C30" s="391" t="s">
        <v>741</v>
      </c>
      <c r="D30" s="392" t="s">
        <v>7</v>
      </c>
      <c r="E30" s="394">
        <v>70</v>
      </c>
      <c r="F30" s="380"/>
      <c r="G30" s="380"/>
      <c r="H30" s="381">
        <f t="shared" si="0"/>
        <v>0</v>
      </c>
    </row>
    <row r="31" spans="1:8" ht="126">
      <c r="A31" s="389">
        <v>15</v>
      </c>
      <c r="B31" s="390">
        <v>1.32</v>
      </c>
      <c r="C31" s="391" t="s">
        <v>742</v>
      </c>
      <c r="D31" s="392" t="s">
        <v>7</v>
      </c>
      <c r="E31" s="394">
        <v>24</v>
      </c>
      <c r="F31" s="380"/>
      <c r="G31" s="380"/>
      <c r="H31" s="381">
        <f t="shared" si="0"/>
        <v>0</v>
      </c>
    </row>
    <row r="32" spans="1:8" ht="79.5" customHeight="1">
      <c r="A32" s="389">
        <v>16</v>
      </c>
      <c r="B32" s="390">
        <v>1.33</v>
      </c>
      <c r="C32" s="391" t="s">
        <v>743</v>
      </c>
      <c r="D32" s="392" t="s">
        <v>7</v>
      </c>
      <c r="E32" s="394">
        <v>60</v>
      </c>
      <c r="F32" s="380"/>
      <c r="G32" s="380"/>
      <c r="H32" s="381">
        <f t="shared" si="0"/>
        <v>0</v>
      </c>
    </row>
    <row r="33" spans="1:8" ht="144" customHeight="1">
      <c r="A33" s="389">
        <v>17</v>
      </c>
      <c r="B33" s="390">
        <v>1.41</v>
      </c>
      <c r="C33" s="391" t="s">
        <v>744</v>
      </c>
      <c r="D33" s="392" t="s">
        <v>7</v>
      </c>
      <c r="E33" s="394">
        <v>118</v>
      </c>
      <c r="F33" s="380"/>
      <c r="G33" s="380"/>
      <c r="H33" s="381">
        <f t="shared" si="0"/>
        <v>0</v>
      </c>
    </row>
    <row r="34" spans="1:8" ht="177.75" customHeight="1">
      <c r="A34" s="389">
        <v>18</v>
      </c>
      <c r="B34" s="397">
        <v>1.42</v>
      </c>
      <c r="C34" s="398" t="s">
        <v>745</v>
      </c>
      <c r="D34" s="399" t="s">
        <v>7</v>
      </c>
      <c r="E34" s="394">
        <v>20</v>
      </c>
      <c r="F34" s="383"/>
      <c r="G34" s="383"/>
      <c r="H34" s="381">
        <f t="shared" si="0"/>
        <v>0</v>
      </c>
    </row>
    <row r="35" spans="1:8" ht="126">
      <c r="A35" s="389">
        <v>19</v>
      </c>
      <c r="B35" s="390">
        <v>1.43</v>
      </c>
      <c r="C35" s="391" t="s">
        <v>746</v>
      </c>
      <c r="D35" s="392" t="s">
        <v>7</v>
      </c>
      <c r="E35" s="394">
        <v>40</v>
      </c>
      <c r="F35" s="380"/>
      <c r="G35" s="380"/>
      <c r="H35" s="381">
        <f t="shared" si="0"/>
        <v>0</v>
      </c>
    </row>
    <row r="36" spans="1:8" ht="94.5">
      <c r="A36" s="389">
        <v>20</v>
      </c>
      <c r="B36" s="390">
        <v>1.44</v>
      </c>
      <c r="C36" s="391" t="s">
        <v>747</v>
      </c>
      <c r="D36" s="392" t="s">
        <v>7</v>
      </c>
      <c r="E36" s="394">
        <v>36</v>
      </c>
      <c r="F36" s="380"/>
      <c r="G36" s="380"/>
      <c r="H36" s="381">
        <f t="shared" si="0"/>
        <v>0</v>
      </c>
    </row>
    <row r="37" spans="1:8" ht="99.75" customHeight="1">
      <c r="A37" s="389">
        <v>21</v>
      </c>
      <c r="B37" s="390">
        <v>1.48</v>
      </c>
      <c r="C37" s="391" t="s">
        <v>748</v>
      </c>
      <c r="D37" s="392" t="s">
        <v>7</v>
      </c>
      <c r="E37" s="394">
        <v>72</v>
      </c>
      <c r="F37" s="380"/>
      <c r="G37" s="380"/>
      <c r="H37" s="381">
        <f t="shared" si="0"/>
        <v>0</v>
      </c>
    </row>
    <row r="38" spans="1:8" ht="78.75">
      <c r="A38" s="389">
        <v>22</v>
      </c>
      <c r="B38" s="390" t="s">
        <v>648</v>
      </c>
      <c r="C38" s="391" t="s">
        <v>749</v>
      </c>
      <c r="D38" s="392"/>
      <c r="E38" s="394"/>
      <c r="F38" s="382"/>
      <c r="G38" s="379"/>
      <c r="H38" s="381">
        <f t="shared" si="0"/>
        <v>0</v>
      </c>
    </row>
    <row r="39" spans="1:8" ht="74.25" customHeight="1">
      <c r="A39" s="389"/>
      <c r="B39" s="390" t="s">
        <v>649</v>
      </c>
      <c r="C39" s="391" t="s">
        <v>650</v>
      </c>
      <c r="D39" s="392" t="s">
        <v>7</v>
      </c>
      <c r="E39" s="394">
        <v>8</v>
      </c>
      <c r="F39" s="380"/>
      <c r="G39" s="380"/>
      <c r="H39" s="381">
        <f t="shared" si="0"/>
        <v>0</v>
      </c>
    </row>
    <row r="40" spans="1:8" ht="78.75">
      <c r="A40" s="389">
        <v>23</v>
      </c>
      <c r="B40" s="390">
        <v>2.2000000000000002</v>
      </c>
      <c r="C40" s="391" t="s">
        <v>750</v>
      </c>
      <c r="D40" s="392"/>
      <c r="E40" s="394"/>
      <c r="F40" s="382"/>
      <c r="G40" s="379"/>
      <c r="H40" s="381">
        <f t="shared" si="0"/>
        <v>0</v>
      </c>
    </row>
    <row r="41" spans="1:8" ht="69.75" customHeight="1">
      <c r="A41" s="389" t="s">
        <v>6</v>
      </c>
      <c r="B41" s="390" t="s">
        <v>651</v>
      </c>
      <c r="C41" s="391" t="s">
        <v>652</v>
      </c>
      <c r="D41" s="392" t="s">
        <v>7</v>
      </c>
      <c r="E41" s="394">
        <v>1</v>
      </c>
      <c r="F41" s="382"/>
      <c r="G41" s="379"/>
      <c r="H41" s="381">
        <f t="shared" si="0"/>
        <v>0</v>
      </c>
    </row>
    <row r="42" spans="1:8" ht="72" customHeight="1">
      <c r="A42" s="389" t="s">
        <v>8</v>
      </c>
      <c r="B42" s="390" t="s">
        <v>653</v>
      </c>
      <c r="C42" s="391" t="s">
        <v>654</v>
      </c>
      <c r="D42" s="392" t="s">
        <v>7</v>
      </c>
      <c r="E42" s="394">
        <v>2</v>
      </c>
      <c r="F42" s="380"/>
      <c r="G42" s="380"/>
      <c r="H42" s="381">
        <f t="shared" si="0"/>
        <v>0</v>
      </c>
    </row>
    <row r="43" spans="1:8" ht="131.25" customHeight="1">
      <c r="A43" s="389">
        <v>24</v>
      </c>
      <c r="B43" s="390">
        <v>2.4</v>
      </c>
      <c r="C43" s="391" t="s">
        <v>751</v>
      </c>
      <c r="D43" s="392"/>
      <c r="E43" s="394"/>
      <c r="F43" s="380"/>
      <c r="G43" s="380"/>
      <c r="H43" s="381">
        <f t="shared" si="0"/>
        <v>0</v>
      </c>
    </row>
    <row r="44" spans="1:8" ht="69.75" customHeight="1">
      <c r="A44" s="400" t="s">
        <v>6</v>
      </c>
      <c r="B44" s="390" t="s">
        <v>655</v>
      </c>
      <c r="C44" s="391" t="s">
        <v>656</v>
      </c>
      <c r="D44" s="392" t="s">
        <v>7</v>
      </c>
      <c r="E44" s="394">
        <v>3</v>
      </c>
      <c r="F44" s="380"/>
      <c r="G44" s="380"/>
      <c r="H44" s="381">
        <f t="shared" si="0"/>
        <v>0</v>
      </c>
    </row>
    <row r="45" spans="1:8" ht="70.5" customHeight="1">
      <c r="A45" s="400" t="s">
        <v>8</v>
      </c>
      <c r="B45" s="390" t="s">
        <v>657</v>
      </c>
      <c r="C45" s="391" t="s">
        <v>658</v>
      </c>
      <c r="D45" s="392" t="s">
        <v>7</v>
      </c>
      <c r="E45" s="394">
        <v>2</v>
      </c>
      <c r="F45" s="380"/>
      <c r="G45" s="380"/>
      <c r="H45" s="381">
        <f t="shared" si="0"/>
        <v>0</v>
      </c>
    </row>
    <row r="46" spans="1:8" ht="257.25" customHeight="1">
      <c r="A46" s="389">
        <v>25</v>
      </c>
      <c r="B46" s="390">
        <v>2.9</v>
      </c>
      <c r="C46" s="391" t="s">
        <v>752</v>
      </c>
      <c r="D46" s="392"/>
      <c r="E46" s="396"/>
      <c r="F46" s="380"/>
      <c r="G46" s="380"/>
      <c r="H46" s="381">
        <f t="shared" si="0"/>
        <v>0</v>
      </c>
    </row>
    <row r="47" spans="1:8" ht="66.75" customHeight="1">
      <c r="A47" s="389" t="s">
        <v>6</v>
      </c>
      <c r="B47" s="390" t="s">
        <v>659</v>
      </c>
      <c r="C47" s="391" t="s">
        <v>660</v>
      </c>
      <c r="D47" s="392" t="s">
        <v>7</v>
      </c>
      <c r="E47" s="396">
        <v>1</v>
      </c>
      <c r="F47" s="380"/>
      <c r="G47" s="380"/>
      <c r="H47" s="381">
        <f t="shared" si="0"/>
        <v>0</v>
      </c>
    </row>
    <row r="48" spans="1:8" ht="68.25" customHeight="1">
      <c r="A48" s="389" t="s">
        <v>8</v>
      </c>
      <c r="B48" s="390" t="s">
        <v>661</v>
      </c>
      <c r="C48" s="391" t="s">
        <v>662</v>
      </c>
      <c r="D48" s="392" t="s">
        <v>7</v>
      </c>
      <c r="E48" s="396">
        <v>2</v>
      </c>
      <c r="F48" s="380"/>
      <c r="G48" s="380"/>
      <c r="H48" s="381">
        <f t="shared" si="0"/>
        <v>0</v>
      </c>
    </row>
    <row r="49" spans="1:8" ht="110.25">
      <c r="A49" s="389">
        <v>26</v>
      </c>
      <c r="B49" s="390" t="s">
        <v>663</v>
      </c>
      <c r="C49" s="391" t="s">
        <v>753</v>
      </c>
      <c r="D49" s="392"/>
      <c r="E49" s="396"/>
      <c r="F49" s="380"/>
      <c r="G49" s="380"/>
      <c r="H49" s="381">
        <f t="shared" si="0"/>
        <v>0</v>
      </c>
    </row>
    <row r="50" spans="1:8" ht="74.25" customHeight="1">
      <c r="A50" s="389" t="s">
        <v>6</v>
      </c>
      <c r="B50" s="390" t="s">
        <v>664</v>
      </c>
      <c r="C50" s="391" t="s">
        <v>665</v>
      </c>
      <c r="D50" s="392" t="s">
        <v>7</v>
      </c>
      <c r="E50" s="396">
        <v>40</v>
      </c>
      <c r="F50" s="380"/>
      <c r="G50" s="380"/>
      <c r="H50" s="381">
        <f t="shared" si="0"/>
        <v>0</v>
      </c>
    </row>
    <row r="51" spans="1:8" ht="66" customHeight="1">
      <c r="A51" s="389" t="s">
        <v>8</v>
      </c>
      <c r="B51" s="390" t="s">
        <v>666</v>
      </c>
      <c r="C51" s="391" t="s">
        <v>667</v>
      </c>
      <c r="D51" s="392" t="s">
        <v>7</v>
      </c>
      <c r="E51" s="396">
        <v>6</v>
      </c>
      <c r="F51" s="380"/>
      <c r="G51" s="380"/>
      <c r="H51" s="381">
        <f t="shared" si="0"/>
        <v>0</v>
      </c>
    </row>
    <row r="52" spans="1:8" ht="66.75" customHeight="1">
      <c r="A52" s="389">
        <v>27</v>
      </c>
      <c r="B52" s="390">
        <v>2.11</v>
      </c>
      <c r="C52" s="391" t="s">
        <v>754</v>
      </c>
      <c r="D52" s="392" t="s">
        <v>7</v>
      </c>
      <c r="E52" s="396">
        <v>30</v>
      </c>
      <c r="F52" s="380"/>
      <c r="G52" s="380"/>
      <c r="H52" s="381">
        <f t="shared" si="0"/>
        <v>0</v>
      </c>
    </row>
    <row r="53" spans="1:8" ht="78.75">
      <c r="A53" s="389">
        <v>28</v>
      </c>
      <c r="B53" s="390">
        <v>2.13</v>
      </c>
      <c r="C53" s="391" t="s">
        <v>755</v>
      </c>
      <c r="D53" s="392"/>
      <c r="E53" s="396"/>
      <c r="F53" s="380"/>
      <c r="G53" s="380"/>
      <c r="H53" s="381">
        <f t="shared" si="0"/>
        <v>0</v>
      </c>
    </row>
    <row r="54" spans="1:8" ht="66.75" customHeight="1">
      <c r="A54" s="389" t="s">
        <v>6</v>
      </c>
      <c r="B54" s="390" t="s">
        <v>668</v>
      </c>
      <c r="C54" s="391" t="s">
        <v>669</v>
      </c>
      <c r="D54" s="392" t="s">
        <v>7</v>
      </c>
      <c r="E54" s="396">
        <v>3</v>
      </c>
      <c r="F54" s="380"/>
      <c r="G54" s="380"/>
      <c r="H54" s="381">
        <f t="shared" si="0"/>
        <v>0</v>
      </c>
    </row>
    <row r="55" spans="1:8" ht="72.75" customHeight="1">
      <c r="A55" s="389" t="s">
        <v>8</v>
      </c>
      <c r="B55" s="390" t="s">
        <v>670</v>
      </c>
      <c r="C55" s="391" t="s">
        <v>671</v>
      </c>
      <c r="D55" s="392" t="s">
        <v>7</v>
      </c>
      <c r="E55" s="396">
        <v>2</v>
      </c>
      <c r="F55" s="380"/>
      <c r="G55" s="380"/>
      <c r="H55" s="381">
        <f t="shared" si="0"/>
        <v>0</v>
      </c>
    </row>
    <row r="56" spans="1:8" ht="109.5" customHeight="1">
      <c r="A56" s="389">
        <v>29</v>
      </c>
      <c r="B56" s="390">
        <v>2.15</v>
      </c>
      <c r="C56" s="391" t="s">
        <v>756</v>
      </c>
      <c r="D56" s="392"/>
      <c r="E56" s="396"/>
      <c r="F56" s="380"/>
      <c r="G56" s="380"/>
      <c r="H56" s="381">
        <f t="shared" si="0"/>
        <v>0</v>
      </c>
    </row>
    <row r="57" spans="1:8" ht="66.75" customHeight="1">
      <c r="A57" s="389" t="s">
        <v>6</v>
      </c>
      <c r="B57" s="390" t="s">
        <v>672</v>
      </c>
      <c r="C57" s="391" t="s">
        <v>673</v>
      </c>
      <c r="D57" s="392" t="s">
        <v>7</v>
      </c>
      <c r="E57" s="396">
        <v>3</v>
      </c>
      <c r="F57" s="380"/>
      <c r="G57" s="380"/>
      <c r="H57" s="381">
        <f t="shared" si="0"/>
        <v>0</v>
      </c>
    </row>
    <row r="58" spans="1:8" ht="74.25" customHeight="1">
      <c r="A58" s="389" t="s">
        <v>8</v>
      </c>
      <c r="B58" s="390" t="s">
        <v>674</v>
      </c>
      <c r="C58" s="391" t="s">
        <v>671</v>
      </c>
      <c r="D58" s="392" t="s">
        <v>7</v>
      </c>
      <c r="E58" s="396">
        <v>2</v>
      </c>
      <c r="F58" s="380"/>
      <c r="G58" s="380"/>
      <c r="H58" s="381">
        <f t="shared" si="0"/>
        <v>0</v>
      </c>
    </row>
    <row r="59" spans="1:8" ht="141.75">
      <c r="A59" s="389">
        <v>30</v>
      </c>
      <c r="B59" s="390">
        <v>2.1800000000000002</v>
      </c>
      <c r="C59" s="391" t="s">
        <v>757</v>
      </c>
      <c r="D59" s="392" t="s">
        <v>7</v>
      </c>
      <c r="E59" s="396">
        <v>3</v>
      </c>
      <c r="F59" s="380"/>
      <c r="G59" s="380"/>
      <c r="H59" s="381">
        <f t="shared" si="0"/>
        <v>0</v>
      </c>
    </row>
    <row r="60" spans="1:8" ht="145.5" customHeight="1">
      <c r="A60" s="389">
        <v>31</v>
      </c>
      <c r="B60" s="390" t="s">
        <v>675</v>
      </c>
      <c r="C60" s="391" t="s">
        <v>758</v>
      </c>
      <c r="D60" s="392" t="s">
        <v>7</v>
      </c>
      <c r="E60" s="396">
        <v>3</v>
      </c>
      <c r="F60" s="380"/>
      <c r="G60" s="380"/>
      <c r="H60" s="381">
        <f t="shared" si="0"/>
        <v>0</v>
      </c>
    </row>
    <row r="61" spans="1:8" ht="84" customHeight="1">
      <c r="A61" s="389">
        <v>32</v>
      </c>
      <c r="B61" s="390">
        <v>2.21</v>
      </c>
      <c r="C61" s="391" t="s">
        <v>676</v>
      </c>
      <c r="D61" s="392" t="s">
        <v>7</v>
      </c>
      <c r="E61" s="396">
        <v>3</v>
      </c>
      <c r="F61" s="380"/>
      <c r="G61" s="380"/>
      <c r="H61" s="381">
        <f t="shared" si="0"/>
        <v>0</v>
      </c>
    </row>
    <row r="62" spans="1:8" ht="79.5" customHeight="1">
      <c r="A62" s="389">
        <v>33</v>
      </c>
      <c r="B62" s="390">
        <v>5.16</v>
      </c>
      <c r="C62" s="391" t="s">
        <v>759</v>
      </c>
      <c r="D62" s="392" t="s">
        <v>624</v>
      </c>
      <c r="E62" s="396">
        <v>100</v>
      </c>
      <c r="F62" s="380"/>
      <c r="G62" s="380"/>
      <c r="H62" s="381">
        <f t="shared" si="0"/>
        <v>0</v>
      </c>
    </row>
    <row r="63" spans="1:8" s="268" customFormat="1" ht="63">
      <c r="A63" s="389">
        <v>34</v>
      </c>
      <c r="B63" s="397">
        <v>7.7</v>
      </c>
      <c r="C63" s="398" t="s">
        <v>677</v>
      </c>
      <c r="D63" s="401"/>
      <c r="E63" s="402"/>
      <c r="F63" s="384"/>
      <c r="G63" s="384"/>
      <c r="H63" s="381">
        <f t="shared" si="0"/>
        <v>0</v>
      </c>
    </row>
    <row r="64" spans="1:8" ht="80.25" customHeight="1">
      <c r="A64" s="389"/>
      <c r="B64" s="390" t="s">
        <v>678</v>
      </c>
      <c r="C64" s="391" t="s">
        <v>679</v>
      </c>
      <c r="D64" s="392" t="s">
        <v>624</v>
      </c>
      <c r="E64" s="396">
        <v>100</v>
      </c>
      <c r="F64" s="380"/>
      <c r="G64" s="380"/>
      <c r="H64" s="381">
        <f t="shared" si="0"/>
        <v>0</v>
      </c>
    </row>
    <row r="65" spans="1:8" ht="125.25" customHeight="1">
      <c r="A65" s="389">
        <v>35</v>
      </c>
      <c r="B65" s="390">
        <v>9.1</v>
      </c>
      <c r="C65" s="391" t="s">
        <v>760</v>
      </c>
      <c r="D65" s="392"/>
      <c r="E65" s="396"/>
      <c r="F65" s="380"/>
      <c r="G65" s="380"/>
      <c r="H65" s="381">
        <f t="shared" si="0"/>
        <v>0</v>
      </c>
    </row>
    <row r="66" spans="1:8" ht="64.5" customHeight="1">
      <c r="A66" s="389" t="s">
        <v>6</v>
      </c>
      <c r="B66" s="390" t="s">
        <v>680</v>
      </c>
      <c r="C66" s="391" t="s">
        <v>681</v>
      </c>
      <c r="D66" s="392" t="s">
        <v>7</v>
      </c>
      <c r="E66" s="396">
        <v>6</v>
      </c>
      <c r="F66" s="380"/>
      <c r="G66" s="380"/>
      <c r="H66" s="381">
        <f t="shared" si="0"/>
        <v>0</v>
      </c>
    </row>
    <row r="67" spans="1:8" ht="66.75" customHeight="1">
      <c r="A67" s="389" t="s">
        <v>8</v>
      </c>
      <c r="B67" s="390" t="s">
        <v>682</v>
      </c>
      <c r="C67" s="391" t="s">
        <v>683</v>
      </c>
      <c r="D67" s="392" t="s">
        <v>7</v>
      </c>
      <c r="E67" s="396">
        <v>4</v>
      </c>
      <c r="F67" s="380"/>
      <c r="G67" s="380"/>
      <c r="H67" s="381">
        <f t="shared" si="0"/>
        <v>0</v>
      </c>
    </row>
    <row r="68" spans="1:8" ht="69.75" customHeight="1">
      <c r="A68" s="389" t="s">
        <v>9</v>
      </c>
      <c r="B68" s="390" t="s">
        <v>684</v>
      </c>
      <c r="C68" s="391" t="s">
        <v>685</v>
      </c>
      <c r="D68" s="392" t="s">
        <v>7</v>
      </c>
      <c r="E68" s="396">
        <v>8</v>
      </c>
      <c r="F68" s="380"/>
      <c r="G68" s="380"/>
      <c r="H68" s="381">
        <f t="shared" si="0"/>
        <v>0</v>
      </c>
    </row>
    <row r="69" spans="1:8" ht="73.5" customHeight="1">
      <c r="A69" s="389" t="s">
        <v>10</v>
      </c>
      <c r="B69" s="390" t="s">
        <v>686</v>
      </c>
      <c r="C69" s="391" t="s">
        <v>687</v>
      </c>
      <c r="D69" s="392" t="s">
        <v>7</v>
      </c>
      <c r="E69" s="396">
        <v>6</v>
      </c>
      <c r="F69" s="380"/>
      <c r="G69" s="380"/>
      <c r="H69" s="381">
        <f t="shared" ref="H69:H104" si="1">F69*E69</f>
        <v>0</v>
      </c>
    </row>
    <row r="70" spans="1:8" ht="18.75" customHeight="1">
      <c r="A70" s="403"/>
      <c r="B70" s="389"/>
      <c r="C70" s="404"/>
      <c r="D70" s="389"/>
      <c r="E70" s="396"/>
      <c r="F70" s="385"/>
      <c r="G70" s="385"/>
      <c r="H70" s="381">
        <f t="shared" si="1"/>
        <v>0</v>
      </c>
    </row>
    <row r="71" spans="1:8">
      <c r="A71" s="389"/>
      <c r="B71" s="405"/>
      <c r="C71" s="404" t="s">
        <v>688</v>
      </c>
      <c r="D71" s="389"/>
      <c r="E71" s="394"/>
      <c r="F71" s="379"/>
      <c r="G71" s="379"/>
      <c r="H71" s="381">
        <f t="shared" si="1"/>
        <v>0</v>
      </c>
    </row>
    <row r="72" spans="1:8" ht="157.5" customHeight="1">
      <c r="A72" s="389">
        <v>36</v>
      </c>
      <c r="B72" s="405"/>
      <c r="C72" s="391" t="s">
        <v>761</v>
      </c>
      <c r="D72" s="389" t="s">
        <v>7</v>
      </c>
      <c r="E72" s="394">
        <v>10</v>
      </c>
      <c r="F72" s="379"/>
      <c r="G72" s="379"/>
      <c r="H72" s="381">
        <f t="shared" si="1"/>
        <v>0</v>
      </c>
    </row>
    <row r="73" spans="1:8" ht="83.25" customHeight="1">
      <c r="A73" s="389">
        <v>37</v>
      </c>
      <c r="B73" s="405"/>
      <c r="C73" s="391" t="s">
        <v>689</v>
      </c>
      <c r="D73" s="389" t="s">
        <v>624</v>
      </c>
      <c r="E73" s="394">
        <v>1000</v>
      </c>
      <c r="F73" s="379"/>
      <c r="G73" s="379"/>
      <c r="H73" s="381">
        <f t="shared" si="1"/>
        <v>0</v>
      </c>
    </row>
    <row r="74" spans="1:8" ht="75.75" customHeight="1">
      <c r="A74" s="389">
        <v>38</v>
      </c>
      <c r="B74" s="405"/>
      <c r="C74" s="406" t="s">
        <v>766</v>
      </c>
      <c r="D74" s="389" t="s">
        <v>7</v>
      </c>
      <c r="E74" s="394">
        <v>40</v>
      </c>
      <c r="F74" s="379"/>
      <c r="G74" s="379"/>
      <c r="H74" s="381">
        <f t="shared" si="1"/>
        <v>0</v>
      </c>
    </row>
    <row r="75" spans="1:8" ht="47.25">
      <c r="A75" s="389">
        <v>39</v>
      </c>
      <c r="B75" s="405"/>
      <c r="C75" s="407" t="s">
        <v>690</v>
      </c>
      <c r="D75" s="403"/>
      <c r="E75" s="408"/>
      <c r="F75" s="382"/>
      <c r="G75" s="379"/>
      <c r="H75" s="381">
        <f t="shared" si="1"/>
        <v>0</v>
      </c>
    </row>
    <row r="76" spans="1:8" ht="64.5" customHeight="1">
      <c r="A76" s="389"/>
      <c r="B76" s="405"/>
      <c r="C76" s="407" t="s">
        <v>691</v>
      </c>
      <c r="D76" s="392" t="s">
        <v>7</v>
      </c>
      <c r="E76" s="394">
        <v>1</v>
      </c>
      <c r="F76" s="386"/>
      <c r="G76" s="386"/>
      <c r="H76" s="381">
        <f t="shared" si="1"/>
        <v>0</v>
      </c>
    </row>
    <row r="77" spans="1:8" ht="75" customHeight="1">
      <c r="A77" s="389">
        <v>40</v>
      </c>
      <c r="B77" s="405"/>
      <c r="C77" s="391" t="s">
        <v>762</v>
      </c>
      <c r="D77" s="389" t="s">
        <v>7</v>
      </c>
      <c r="E77" s="394">
        <v>13</v>
      </c>
      <c r="F77" s="379"/>
      <c r="G77" s="379"/>
      <c r="H77" s="381">
        <f t="shared" si="1"/>
        <v>0</v>
      </c>
    </row>
    <row r="78" spans="1:8" ht="94.5">
      <c r="A78" s="389">
        <v>41</v>
      </c>
      <c r="B78" s="405"/>
      <c r="C78" s="391" t="s">
        <v>763</v>
      </c>
      <c r="D78" s="392" t="s">
        <v>457</v>
      </c>
      <c r="E78" s="394">
        <v>11</v>
      </c>
      <c r="F78" s="379"/>
      <c r="G78" s="379"/>
      <c r="H78" s="381">
        <f t="shared" si="1"/>
        <v>0</v>
      </c>
    </row>
    <row r="79" spans="1:8" ht="94.5">
      <c r="A79" s="389">
        <v>42</v>
      </c>
      <c r="B79" s="405"/>
      <c r="C79" s="391" t="s">
        <v>764</v>
      </c>
      <c r="D79" s="392" t="s">
        <v>457</v>
      </c>
      <c r="E79" s="394">
        <v>2</v>
      </c>
      <c r="F79" s="379"/>
      <c r="G79" s="379"/>
      <c r="H79" s="381">
        <f t="shared" si="1"/>
        <v>0</v>
      </c>
    </row>
    <row r="80" spans="1:8" ht="78.75">
      <c r="A80" s="403">
        <v>43</v>
      </c>
      <c r="B80" s="409"/>
      <c r="C80" s="410" t="s">
        <v>692</v>
      </c>
      <c r="D80" s="389" t="s">
        <v>7</v>
      </c>
      <c r="E80" s="396">
        <v>29</v>
      </c>
      <c r="F80" s="385"/>
      <c r="G80" s="385"/>
      <c r="H80" s="381">
        <f t="shared" si="1"/>
        <v>0</v>
      </c>
    </row>
    <row r="81" spans="1:8" ht="70.5" customHeight="1">
      <c r="A81" s="403">
        <v>44</v>
      </c>
      <c r="B81" s="409"/>
      <c r="C81" s="411" t="s">
        <v>693</v>
      </c>
      <c r="D81" s="389" t="s">
        <v>7</v>
      </c>
      <c r="E81" s="396">
        <v>2</v>
      </c>
      <c r="F81" s="385"/>
      <c r="G81" s="385"/>
      <c r="H81" s="381">
        <f t="shared" si="1"/>
        <v>0</v>
      </c>
    </row>
    <row r="82" spans="1:8" ht="73.5" customHeight="1">
      <c r="A82" s="403">
        <v>45</v>
      </c>
      <c r="B82" s="409"/>
      <c r="C82" s="411" t="s">
        <v>694</v>
      </c>
      <c r="D82" s="389" t="s">
        <v>7</v>
      </c>
      <c r="E82" s="408">
        <v>13</v>
      </c>
      <c r="F82" s="387"/>
      <c r="G82" s="387"/>
      <c r="H82" s="381">
        <f t="shared" si="1"/>
        <v>0</v>
      </c>
    </row>
    <row r="83" spans="1:8" ht="79.5" customHeight="1">
      <c r="A83" s="403">
        <v>46</v>
      </c>
      <c r="B83" s="409"/>
      <c r="C83" s="411" t="s">
        <v>695</v>
      </c>
      <c r="D83" s="389" t="s">
        <v>7</v>
      </c>
      <c r="E83" s="408">
        <v>15</v>
      </c>
      <c r="F83" s="387"/>
      <c r="G83" s="387"/>
      <c r="H83" s="381">
        <f t="shared" si="1"/>
        <v>0</v>
      </c>
    </row>
    <row r="84" spans="1:8" ht="64.5" customHeight="1">
      <c r="A84" s="403">
        <v>47</v>
      </c>
      <c r="B84" s="409"/>
      <c r="C84" s="410" t="s">
        <v>696</v>
      </c>
      <c r="D84" s="389" t="s">
        <v>7</v>
      </c>
      <c r="E84" s="408">
        <v>50</v>
      </c>
      <c r="F84" s="387"/>
      <c r="G84" s="387"/>
      <c r="H84" s="381">
        <f t="shared" si="1"/>
        <v>0</v>
      </c>
    </row>
    <row r="85" spans="1:8" ht="118.5" customHeight="1">
      <c r="A85" s="403">
        <v>48</v>
      </c>
      <c r="B85" s="409"/>
      <c r="C85" s="410" t="s">
        <v>697</v>
      </c>
      <c r="D85" s="389" t="s">
        <v>7</v>
      </c>
      <c r="E85" s="408">
        <v>29</v>
      </c>
      <c r="F85" s="387"/>
      <c r="G85" s="387"/>
      <c r="H85" s="381">
        <f t="shared" si="1"/>
        <v>0</v>
      </c>
    </row>
    <row r="86" spans="1:8" ht="102.75" customHeight="1">
      <c r="A86" s="403">
        <v>49</v>
      </c>
      <c r="B86" s="409"/>
      <c r="C86" s="412" t="s">
        <v>698</v>
      </c>
      <c r="D86" s="389" t="s">
        <v>7</v>
      </c>
      <c r="E86" s="408">
        <v>36</v>
      </c>
      <c r="F86" s="385"/>
      <c r="G86" s="385"/>
      <c r="H86" s="381">
        <f t="shared" si="1"/>
        <v>0</v>
      </c>
    </row>
    <row r="87" spans="1:8" ht="89.25" customHeight="1">
      <c r="A87" s="403">
        <v>50</v>
      </c>
      <c r="B87" s="409"/>
      <c r="C87" s="412" t="s">
        <v>699</v>
      </c>
      <c r="D87" s="389" t="s">
        <v>7</v>
      </c>
      <c r="E87" s="408">
        <v>6</v>
      </c>
      <c r="F87" s="385"/>
      <c r="G87" s="385"/>
      <c r="H87" s="381">
        <f t="shared" si="1"/>
        <v>0</v>
      </c>
    </row>
    <row r="88" spans="1:8" ht="86.25" customHeight="1">
      <c r="A88" s="403">
        <v>51</v>
      </c>
      <c r="B88" s="409"/>
      <c r="C88" s="413" t="s">
        <v>788</v>
      </c>
      <c r="D88" s="389" t="s">
        <v>7</v>
      </c>
      <c r="E88" s="408">
        <v>5</v>
      </c>
      <c r="F88" s="385"/>
      <c r="G88" s="385"/>
      <c r="H88" s="381">
        <f t="shared" si="1"/>
        <v>0</v>
      </c>
    </row>
    <row r="89" spans="1:8" ht="80.25" customHeight="1">
      <c r="A89" s="403">
        <v>52</v>
      </c>
      <c r="B89" s="409"/>
      <c r="C89" s="414" t="s">
        <v>700</v>
      </c>
      <c r="D89" s="389" t="s">
        <v>7</v>
      </c>
      <c r="E89" s="408">
        <v>3</v>
      </c>
      <c r="F89" s="385"/>
      <c r="G89" s="385"/>
      <c r="H89" s="381">
        <f t="shared" si="1"/>
        <v>0</v>
      </c>
    </row>
    <row r="90" spans="1:8" ht="64.5" customHeight="1">
      <c r="A90" s="403">
        <v>53</v>
      </c>
      <c r="B90" s="415"/>
      <c r="C90" s="416" t="s">
        <v>701</v>
      </c>
      <c r="D90" s="389"/>
      <c r="E90" s="408"/>
      <c r="F90" s="385"/>
      <c r="G90" s="385"/>
      <c r="H90" s="381">
        <f t="shared" si="1"/>
        <v>0</v>
      </c>
    </row>
    <row r="91" spans="1:8" ht="67.5" customHeight="1">
      <c r="A91" s="403" t="s">
        <v>6</v>
      </c>
      <c r="B91" s="415"/>
      <c r="C91" s="391" t="s">
        <v>702</v>
      </c>
      <c r="D91" s="389" t="s">
        <v>624</v>
      </c>
      <c r="E91" s="408">
        <v>40</v>
      </c>
      <c r="F91" s="385"/>
      <c r="G91" s="385"/>
      <c r="H91" s="381">
        <f t="shared" si="1"/>
        <v>0</v>
      </c>
    </row>
    <row r="92" spans="1:8" ht="69.75" customHeight="1">
      <c r="A92" s="403" t="s">
        <v>8</v>
      </c>
      <c r="B92" s="415"/>
      <c r="C92" s="391" t="s">
        <v>703</v>
      </c>
      <c r="D92" s="389" t="s">
        <v>624</v>
      </c>
      <c r="E92" s="408">
        <v>30</v>
      </c>
      <c r="F92" s="385"/>
      <c r="G92" s="385"/>
      <c r="H92" s="381">
        <f t="shared" si="1"/>
        <v>0</v>
      </c>
    </row>
    <row r="93" spans="1:8" ht="67.5" customHeight="1">
      <c r="A93" s="403" t="s">
        <v>9</v>
      </c>
      <c r="B93" s="415"/>
      <c r="C93" s="391" t="s">
        <v>704</v>
      </c>
      <c r="D93" s="389" t="s">
        <v>624</v>
      </c>
      <c r="E93" s="408">
        <v>60</v>
      </c>
      <c r="F93" s="385"/>
      <c r="G93" s="385"/>
      <c r="H93" s="381">
        <f t="shared" si="1"/>
        <v>0</v>
      </c>
    </row>
    <row r="94" spans="1:8" ht="73.5" customHeight="1">
      <c r="A94" s="403" t="s">
        <v>10</v>
      </c>
      <c r="B94" s="415"/>
      <c r="C94" s="391" t="s">
        <v>705</v>
      </c>
      <c r="D94" s="389" t="s">
        <v>624</v>
      </c>
      <c r="E94" s="408">
        <v>90</v>
      </c>
      <c r="F94" s="385"/>
      <c r="G94" s="385"/>
      <c r="H94" s="381">
        <f t="shared" si="1"/>
        <v>0</v>
      </c>
    </row>
    <row r="95" spans="1:8" ht="110.25">
      <c r="A95" s="403">
        <v>54</v>
      </c>
      <c r="B95" s="415"/>
      <c r="C95" s="391" t="s">
        <v>765</v>
      </c>
      <c r="D95" s="417"/>
      <c r="E95" s="403"/>
      <c r="F95" s="388"/>
      <c r="G95" s="381"/>
      <c r="H95" s="381">
        <f t="shared" si="1"/>
        <v>0</v>
      </c>
    </row>
    <row r="96" spans="1:8" ht="66" customHeight="1">
      <c r="A96" s="403" t="s">
        <v>6</v>
      </c>
      <c r="B96" s="415"/>
      <c r="C96" s="391" t="s">
        <v>706</v>
      </c>
      <c r="D96" s="389" t="s">
        <v>7</v>
      </c>
      <c r="E96" s="408">
        <v>2</v>
      </c>
      <c r="F96" s="385"/>
      <c r="G96" s="385"/>
      <c r="H96" s="381">
        <f t="shared" si="1"/>
        <v>0</v>
      </c>
    </row>
    <row r="97" spans="1:8" ht="66" customHeight="1">
      <c r="A97" s="403" t="s">
        <v>8</v>
      </c>
      <c r="B97" s="415"/>
      <c r="C97" s="418" t="s">
        <v>707</v>
      </c>
      <c r="D97" s="389" t="s">
        <v>7</v>
      </c>
      <c r="E97" s="408">
        <v>3</v>
      </c>
      <c r="F97" s="385"/>
      <c r="G97" s="385"/>
      <c r="H97" s="381">
        <f t="shared" si="1"/>
        <v>0</v>
      </c>
    </row>
    <row r="98" spans="1:8" ht="164.25" customHeight="1">
      <c r="A98" s="389">
        <v>55</v>
      </c>
      <c r="B98" s="405"/>
      <c r="C98" s="419" t="s">
        <v>708</v>
      </c>
      <c r="D98" s="420"/>
      <c r="E98" s="393"/>
      <c r="F98" s="379"/>
      <c r="G98" s="379"/>
      <c r="H98" s="381">
        <f t="shared" si="1"/>
        <v>0</v>
      </c>
    </row>
    <row r="99" spans="1:8" ht="72.75" customHeight="1">
      <c r="A99" s="389"/>
      <c r="B99" s="405"/>
      <c r="C99" s="421" t="s">
        <v>709</v>
      </c>
      <c r="D99" s="422" t="s">
        <v>710</v>
      </c>
      <c r="E99" s="393">
        <v>60</v>
      </c>
      <c r="F99" s="379"/>
      <c r="G99" s="379"/>
      <c r="H99" s="381">
        <f t="shared" si="1"/>
        <v>0</v>
      </c>
    </row>
    <row r="100" spans="1:8" ht="63">
      <c r="A100" s="389">
        <v>56</v>
      </c>
      <c r="B100" s="405"/>
      <c r="C100" s="421" t="s">
        <v>711</v>
      </c>
      <c r="D100" s="422"/>
      <c r="E100" s="393"/>
      <c r="F100" s="379"/>
      <c r="G100" s="379"/>
      <c r="H100" s="381">
        <f t="shared" si="1"/>
        <v>0</v>
      </c>
    </row>
    <row r="101" spans="1:8" ht="63.75" customHeight="1">
      <c r="A101" s="389" t="s">
        <v>6</v>
      </c>
      <c r="B101" s="405"/>
      <c r="C101" s="421" t="s">
        <v>712</v>
      </c>
      <c r="D101" s="422" t="s">
        <v>7</v>
      </c>
      <c r="E101" s="393">
        <v>10</v>
      </c>
      <c r="F101" s="379"/>
      <c r="G101" s="379"/>
      <c r="H101" s="381">
        <f t="shared" si="1"/>
        <v>0</v>
      </c>
    </row>
    <row r="102" spans="1:8" ht="63.75" customHeight="1">
      <c r="A102" s="389" t="s">
        <v>8</v>
      </c>
      <c r="B102" s="405"/>
      <c r="C102" s="421" t="s">
        <v>713</v>
      </c>
      <c r="D102" s="422" t="s">
        <v>7</v>
      </c>
      <c r="E102" s="393">
        <v>6</v>
      </c>
      <c r="F102" s="379"/>
      <c r="G102" s="379"/>
      <c r="H102" s="381">
        <f t="shared" si="1"/>
        <v>0</v>
      </c>
    </row>
    <row r="103" spans="1:8" ht="63.75" customHeight="1">
      <c r="A103" s="389" t="s">
        <v>9</v>
      </c>
      <c r="B103" s="405"/>
      <c r="C103" s="421" t="s">
        <v>714</v>
      </c>
      <c r="D103" s="422" t="s">
        <v>7</v>
      </c>
      <c r="E103" s="393">
        <v>10</v>
      </c>
      <c r="F103" s="379"/>
      <c r="G103" s="379"/>
      <c r="H103" s="381">
        <f t="shared" si="1"/>
        <v>0</v>
      </c>
    </row>
    <row r="104" spans="1:8" ht="63.75" customHeight="1">
      <c r="A104" s="389" t="s">
        <v>10</v>
      </c>
      <c r="B104" s="405"/>
      <c r="C104" s="421" t="s">
        <v>715</v>
      </c>
      <c r="D104" s="422" t="s">
        <v>7</v>
      </c>
      <c r="E104" s="393">
        <v>4</v>
      </c>
      <c r="F104" s="379"/>
      <c r="G104" s="379"/>
      <c r="H104" s="381">
        <f t="shared" si="1"/>
        <v>0</v>
      </c>
    </row>
    <row r="105" spans="1:8" ht="19.5" customHeight="1">
      <c r="A105" s="269"/>
      <c r="B105" s="267"/>
      <c r="C105" s="318" t="s">
        <v>767</v>
      </c>
      <c r="D105" s="269"/>
      <c r="E105" s="277"/>
      <c r="F105" s="269"/>
      <c r="G105" s="269"/>
      <c r="H105" s="278">
        <f>SUM(H3:H104)</f>
        <v>0</v>
      </c>
    </row>
    <row r="106" spans="1:8" ht="19.5" customHeight="1">
      <c r="A106" s="269"/>
      <c r="B106" s="267"/>
      <c r="D106" s="282"/>
      <c r="E106" s="283"/>
      <c r="F106" s="284"/>
      <c r="G106" s="284"/>
      <c r="H106" s="285"/>
    </row>
    <row r="107" spans="1:8">
      <c r="A107" s="286"/>
      <c r="B107" s="271"/>
      <c r="D107" s="286"/>
      <c r="E107" s="287"/>
      <c r="F107" s="286"/>
      <c r="H107" s="288"/>
    </row>
    <row r="108" spans="1:8">
      <c r="A108" s="286"/>
      <c r="B108" s="271"/>
      <c r="D108" s="286"/>
      <c r="E108" s="287"/>
      <c r="F108" s="286"/>
      <c r="H108" s="288"/>
    </row>
    <row r="109" spans="1:8">
      <c r="A109" s="286"/>
      <c r="B109" s="271"/>
      <c r="D109" s="286"/>
      <c r="E109" s="287"/>
      <c r="F109" s="286"/>
      <c r="H109" s="288"/>
    </row>
    <row r="110" spans="1:8">
      <c r="A110" s="286"/>
      <c r="B110" s="271"/>
      <c r="D110" s="286"/>
      <c r="E110" s="287"/>
      <c r="F110" s="286"/>
      <c r="H110" s="288"/>
    </row>
    <row r="111" spans="1:8">
      <c r="A111" s="286"/>
      <c r="B111" s="271"/>
      <c r="D111" s="286"/>
      <c r="E111" s="287"/>
      <c r="F111" s="286"/>
      <c r="H111" s="288"/>
    </row>
    <row r="112" spans="1:8">
      <c r="A112" s="286"/>
      <c r="B112" s="271"/>
      <c r="D112" s="286"/>
      <c r="E112" s="287"/>
      <c r="F112" s="286"/>
      <c r="H112" s="288"/>
    </row>
    <row r="113" spans="1:8">
      <c r="A113" s="286"/>
      <c r="B113" s="271"/>
      <c r="D113" s="286"/>
      <c r="E113" s="287"/>
      <c r="F113" s="286"/>
      <c r="H113" s="288"/>
    </row>
    <row r="114" spans="1:8">
      <c r="A114" s="286"/>
      <c r="B114" s="271"/>
      <c r="C114" s="272"/>
      <c r="D114" s="286"/>
      <c r="E114" s="287"/>
      <c r="F114" s="286"/>
      <c r="H114" s="288"/>
    </row>
    <row r="115" spans="1:8">
      <c r="A115" s="286"/>
      <c r="B115" s="271"/>
      <c r="C115" s="272"/>
      <c r="D115" s="286"/>
      <c r="E115" s="287"/>
      <c r="F115" s="286"/>
      <c r="H115" s="288"/>
    </row>
    <row r="116" spans="1:8">
      <c r="A116" s="286"/>
      <c r="B116" s="271"/>
      <c r="D116" s="286"/>
      <c r="E116" s="287"/>
      <c r="F116" s="286"/>
      <c r="H116" s="288"/>
    </row>
    <row r="117" spans="1:8">
      <c r="A117" s="286"/>
      <c r="B117" s="271"/>
      <c r="D117" s="286"/>
      <c r="E117" s="287"/>
      <c r="F117" s="286"/>
      <c r="H117" s="288"/>
    </row>
    <row r="118" spans="1:8">
      <c r="A118" s="286"/>
      <c r="B118" s="271"/>
      <c r="D118" s="286"/>
      <c r="E118" s="287"/>
      <c r="F118" s="286"/>
      <c r="H118" s="288"/>
    </row>
    <row r="119" spans="1:8">
      <c r="A119" s="286"/>
      <c r="B119" s="271"/>
      <c r="D119" s="286"/>
      <c r="E119" s="287"/>
      <c r="F119" s="286"/>
      <c r="H119" s="288"/>
    </row>
    <row r="120" spans="1:8">
      <c r="A120" s="286"/>
      <c r="B120" s="271"/>
      <c r="D120" s="286"/>
      <c r="E120" s="287"/>
      <c r="F120" s="286"/>
      <c r="H120" s="288"/>
    </row>
    <row r="121" spans="1:8">
      <c r="A121" s="286"/>
      <c r="B121" s="271"/>
      <c r="D121" s="286"/>
      <c r="E121" s="287"/>
      <c r="F121" s="286"/>
      <c r="H121" s="288"/>
    </row>
    <row r="122" spans="1:8">
      <c r="A122" s="286"/>
      <c r="B122" s="271"/>
      <c r="D122" s="286"/>
      <c r="E122" s="287"/>
      <c r="F122" s="286"/>
      <c r="H122" s="288"/>
    </row>
    <row r="123" spans="1:8">
      <c r="A123" s="286"/>
      <c r="B123" s="271"/>
      <c r="D123" s="286"/>
      <c r="E123" s="287"/>
      <c r="F123" s="286"/>
      <c r="H123" s="288"/>
    </row>
    <row r="124" spans="1:8">
      <c r="A124" s="286"/>
      <c r="B124" s="271"/>
      <c r="D124" s="286"/>
      <c r="E124" s="287"/>
      <c r="F124" s="286"/>
      <c r="H124" s="288"/>
    </row>
    <row r="125" spans="1:8">
      <c r="A125" s="286"/>
      <c r="B125" s="271"/>
      <c r="D125" s="286"/>
      <c r="E125" s="287"/>
      <c r="F125" s="286"/>
      <c r="H125" s="288"/>
    </row>
    <row r="126" spans="1:8">
      <c r="A126" s="286"/>
      <c r="B126" s="271"/>
      <c r="D126" s="286"/>
      <c r="E126" s="287"/>
      <c r="F126" s="286"/>
      <c r="H126" s="288"/>
    </row>
    <row r="127" spans="1:8">
      <c r="A127" s="286"/>
      <c r="B127" s="271"/>
      <c r="D127" s="286"/>
      <c r="E127" s="287"/>
      <c r="F127" s="286"/>
      <c r="H127" s="288"/>
    </row>
    <row r="128" spans="1:8">
      <c r="A128" s="286"/>
      <c r="B128" s="271"/>
      <c r="D128" s="286"/>
      <c r="E128" s="287"/>
      <c r="F128" s="286"/>
      <c r="H128" s="288"/>
    </row>
    <row r="129" spans="1:8">
      <c r="A129" s="286"/>
      <c r="B129" s="271"/>
      <c r="D129" s="286"/>
      <c r="E129" s="287"/>
      <c r="F129" s="286"/>
      <c r="H129" s="288"/>
    </row>
    <row r="130" spans="1:8">
      <c r="A130" s="286"/>
      <c r="B130" s="271"/>
      <c r="D130" s="286"/>
      <c r="E130" s="287"/>
      <c r="F130" s="286"/>
      <c r="H130" s="288"/>
    </row>
    <row r="131" spans="1:8">
      <c r="A131" s="286"/>
      <c r="B131" s="271"/>
      <c r="D131" s="286"/>
      <c r="E131" s="287"/>
      <c r="F131" s="286"/>
      <c r="H131" s="288"/>
    </row>
    <row r="132" spans="1:8">
      <c r="A132" s="286"/>
      <c r="B132" s="271"/>
      <c r="D132" s="286"/>
      <c r="E132" s="287"/>
      <c r="F132" s="286"/>
      <c r="H132" s="288"/>
    </row>
    <row r="133" spans="1:8">
      <c r="A133" s="286"/>
      <c r="B133" s="271"/>
      <c r="D133" s="286"/>
      <c r="E133" s="287"/>
      <c r="F133" s="286"/>
      <c r="H133" s="288"/>
    </row>
    <row r="134" spans="1:8">
      <c r="A134" s="286"/>
      <c r="B134" s="271"/>
      <c r="D134" s="286"/>
      <c r="E134" s="287"/>
      <c r="F134" s="286"/>
      <c r="H134" s="288"/>
    </row>
    <row r="135" spans="1:8">
      <c r="A135" s="286"/>
      <c r="B135" s="271"/>
      <c r="D135" s="286"/>
      <c r="E135" s="287"/>
      <c r="F135" s="286"/>
      <c r="H135" s="288"/>
    </row>
    <row r="136" spans="1:8">
      <c r="A136" s="286"/>
      <c r="B136" s="271"/>
      <c r="D136" s="286"/>
      <c r="E136" s="287"/>
      <c r="F136" s="286"/>
      <c r="H136" s="288"/>
    </row>
    <row r="137" spans="1:8">
      <c r="A137" s="286"/>
      <c r="B137" s="271"/>
      <c r="D137" s="286"/>
      <c r="E137" s="287"/>
      <c r="F137" s="286"/>
      <c r="H137" s="288"/>
    </row>
    <row r="138" spans="1:8">
      <c r="A138" s="286"/>
      <c r="B138" s="271"/>
      <c r="D138" s="286"/>
      <c r="E138" s="287"/>
      <c r="F138" s="286"/>
      <c r="H138" s="288"/>
    </row>
    <row r="139" spans="1:8">
      <c r="A139" s="286"/>
      <c r="B139" s="271"/>
      <c r="D139" s="286"/>
      <c r="E139" s="287"/>
      <c r="F139" s="286"/>
      <c r="H139" s="288"/>
    </row>
    <row r="140" spans="1:8">
      <c r="A140" s="286"/>
      <c r="B140" s="271"/>
      <c r="D140" s="286"/>
      <c r="E140" s="287"/>
      <c r="F140" s="286"/>
      <c r="H140" s="288"/>
    </row>
    <row r="141" spans="1:8">
      <c r="A141" s="286"/>
      <c r="B141" s="271"/>
      <c r="D141" s="286"/>
      <c r="E141" s="287"/>
      <c r="F141" s="286"/>
      <c r="H141" s="288"/>
    </row>
    <row r="142" spans="1:8">
      <c r="A142" s="286"/>
      <c r="B142" s="271"/>
      <c r="D142" s="286"/>
      <c r="E142" s="287"/>
      <c r="F142" s="286"/>
      <c r="H142" s="288"/>
    </row>
    <row r="143" spans="1:8">
      <c r="A143" s="286"/>
      <c r="B143" s="271"/>
      <c r="D143" s="286"/>
      <c r="E143" s="287"/>
      <c r="F143" s="286"/>
      <c r="H143" s="288"/>
    </row>
    <row r="144" spans="1:8">
      <c r="A144" s="286"/>
      <c r="B144" s="271"/>
      <c r="D144" s="286"/>
      <c r="E144" s="287"/>
      <c r="F144" s="286"/>
      <c r="H144" s="288"/>
    </row>
    <row r="145" spans="1:8">
      <c r="A145" s="286"/>
      <c r="B145" s="271"/>
      <c r="D145" s="286"/>
      <c r="E145" s="287"/>
      <c r="F145" s="286"/>
      <c r="H145" s="288"/>
    </row>
    <row r="146" spans="1:8">
      <c r="A146" s="286"/>
      <c r="B146" s="271"/>
      <c r="D146" s="286"/>
      <c r="E146" s="287"/>
      <c r="F146" s="286"/>
      <c r="H146" s="288"/>
    </row>
    <row r="147" spans="1:8">
      <c r="A147" s="286"/>
      <c r="B147" s="271"/>
      <c r="D147" s="286"/>
      <c r="E147" s="287"/>
      <c r="F147" s="286"/>
      <c r="H147" s="288"/>
    </row>
    <row r="148" spans="1:8">
      <c r="A148" s="286"/>
      <c r="B148" s="271"/>
      <c r="D148" s="286"/>
      <c r="E148" s="287"/>
      <c r="F148" s="286"/>
      <c r="H148" s="288"/>
    </row>
    <row r="149" spans="1:8">
      <c r="A149" s="286"/>
      <c r="B149" s="271"/>
      <c r="D149" s="286"/>
      <c r="E149" s="287"/>
      <c r="F149" s="286"/>
      <c r="H149" s="288"/>
    </row>
    <row r="150" spans="1:8">
      <c r="A150" s="286"/>
      <c r="B150" s="271"/>
      <c r="D150" s="286"/>
      <c r="E150" s="287"/>
      <c r="F150" s="286"/>
      <c r="H150" s="288"/>
    </row>
    <row r="151" spans="1:8">
      <c r="A151" s="286"/>
      <c r="B151" s="271"/>
      <c r="D151" s="286"/>
      <c r="E151" s="287"/>
      <c r="F151" s="286"/>
      <c r="H151" s="288"/>
    </row>
    <row r="152" spans="1:8">
      <c r="A152" s="286"/>
      <c r="B152" s="271"/>
      <c r="D152" s="286"/>
      <c r="E152" s="287"/>
      <c r="F152" s="286"/>
      <c r="H152" s="288"/>
    </row>
    <row r="153" spans="1:8">
      <c r="A153" s="286"/>
      <c r="B153" s="271"/>
      <c r="D153" s="286"/>
      <c r="E153" s="287"/>
      <c r="F153" s="286"/>
      <c r="H153" s="288"/>
    </row>
    <row r="154" spans="1:8">
      <c r="A154" s="286"/>
      <c r="B154" s="271"/>
      <c r="D154" s="286"/>
      <c r="E154" s="287"/>
      <c r="F154" s="286"/>
      <c r="H154" s="288"/>
    </row>
    <row r="155" spans="1:8">
      <c r="A155" s="286"/>
      <c r="B155" s="271"/>
      <c r="D155" s="286"/>
      <c r="E155" s="287"/>
      <c r="F155" s="286"/>
      <c r="H155" s="288"/>
    </row>
    <row r="156" spans="1:8">
      <c r="A156" s="286"/>
      <c r="B156" s="271"/>
      <c r="D156" s="286"/>
      <c r="E156" s="287"/>
      <c r="F156" s="286"/>
      <c r="H156" s="288"/>
    </row>
    <row r="157" spans="1:8">
      <c r="A157" s="286"/>
      <c r="B157" s="271"/>
      <c r="D157" s="286"/>
      <c r="E157" s="287"/>
      <c r="F157" s="286"/>
      <c r="H157" s="288"/>
    </row>
    <row r="158" spans="1:8">
      <c r="A158" s="286"/>
      <c r="B158" s="271"/>
      <c r="D158" s="286"/>
      <c r="E158" s="287"/>
      <c r="F158" s="286"/>
      <c r="H158" s="288"/>
    </row>
    <row r="159" spans="1:8">
      <c r="A159" s="286"/>
      <c r="B159" s="271"/>
      <c r="D159" s="286"/>
      <c r="E159" s="287"/>
      <c r="F159" s="286"/>
      <c r="H159" s="288"/>
    </row>
    <row r="160" spans="1:8">
      <c r="A160" s="286"/>
      <c r="B160" s="271"/>
      <c r="D160" s="286"/>
      <c r="E160" s="287"/>
      <c r="F160" s="286"/>
      <c r="H160" s="288"/>
    </row>
    <row r="161" spans="1:8">
      <c r="A161" s="286"/>
      <c r="B161" s="271"/>
      <c r="D161" s="286"/>
      <c r="E161" s="287"/>
      <c r="F161" s="286"/>
      <c r="H161" s="288"/>
    </row>
    <row r="162" spans="1:8">
      <c r="A162" s="286"/>
      <c r="B162" s="271"/>
      <c r="D162" s="286"/>
      <c r="E162" s="287"/>
      <c r="F162" s="286"/>
      <c r="H162" s="288"/>
    </row>
    <row r="163" spans="1:8">
      <c r="A163" s="286"/>
      <c r="B163" s="271"/>
      <c r="D163" s="286"/>
      <c r="E163" s="287"/>
      <c r="F163" s="286"/>
      <c r="H163" s="288"/>
    </row>
    <row r="164" spans="1:8">
      <c r="A164" s="286"/>
      <c r="B164" s="271"/>
      <c r="D164" s="286"/>
      <c r="E164" s="287"/>
      <c r="F164" s="286"/>
      <c r="H164" s="288"/>
    </row>
    <row r="165" spans="1:8">
      <c r="A165" s="286"/>
      <c r="B165" s="271"/>
      <c r="D165" s="286"/>
      <c r="E165" s="287"/>
      <c r="F165" s="286"/>
      <c r="H165" s="288"/>
    </row>
    <row r="166" spans="1:8">
      <c r="A166" s="286"/>
      <c r="B166" s="271"/>
      <c r="D166" s="286"/>
      <c r="E166" s="287"/>
      <c r="F166" s="286"/>
      <c r="H166" s="288"/>
    </row>
    <row r="167" spans="1:8">
      <c r="A167" s="286"/>
      <c r="B167" s="271"/>
      <c r="D167" s="286"/>
      <c r="E167" s="287"/>
      <c r="F167" s="286"/>
      <c r="H167" s="288"/>
    </row>
    <row r="168" spans="1:8">
      <c r="A168" s="286"/>
      <c r="B168" s="271"/>
      <c r="D168" s="286"/>
      <c r="E168" s="287"/>
      <c r="F168" s="286"/>
      <c r="H168" s="288"/>
    </row>
    <row r="169" spans="1:8">
      <c r="A169" s="286"/>
      <c r="B169" s="271"/>
      <c r="D169" s="286"/>
      <c r="E169" s="287"/>
      <c r="F169" s="286"/>
      <c r="H169" s="288"/>
    </row>
    <row r="170" spans="1:8">
      <c r="A170" s="286"/>
      <c r="B170" s="271"/>
      <c r="D170" s="286"/>
      <c r="E170" s="287"/>
      <c r="F170" s="286"/>
      <c r="H170" s="288"/>
    </row>
    <row r="171" spans="1:8">
      <c r="A171" s="286"/>
      <c r="B171" s="271"/>
      <c r="D171" s="286"/>
      <c r="E171" s="287"/>
      <c r="F171" s="286"/>
      <c r="H171" s="288"/>
    </row>
    <row r="172" spans="1:8">
      <c r="A172" s="286"/>
      <c r="B172" s="271"/>
      <c r="D172" s="286"/>
      <c r="E172" s="287"/>
      <c r="F172" s="286"/>
      <c r="H172" s="288"/>
    </row>
    <row r="173" spans="1:8">
      <c r="A173" s="286"/>
      <c r="B173" s="271"/>
      <c r="D173" s="286"/>
      <c r="E173" s="287"/>
      <c r="F173" s="286"/>
      <c r="H173" s="288"/>
    </row>
    <row r="174" spans="1:8">
      <c r="A174" s="286"/>
      <c r="B174" s="271"/>
      <c r="D174" s="286"/>
      <c r="E174" s="287"/>
      <c r="F174" s="286"/>
      <c r="H174" s="288"/>
    </row>
    <row r="175" spans="1:8">
      <c r="A175" s="286"/>
      <c r="B175" s="271"/>
      <c r="D175" s="286"/>
      <c r="E175" s="287"/>
      <c r="F175" s="286"/>
      <c r="H175" s="288"/>
    </row>
    <row r="176" spans="1:8">
      <c r="A176" s="286"/>
      <c r="B176" s="271"/>
      <c r="D176" s="286"/>
      <c r="E176" s="287"/>
      <c r="F176" s="286"/>
      <c r="H176" s="288"/>
    </row>
    <row r="177" spans="1:8">
      <c r="A177" s="286"/>
      <c r="B177" s="271"/>
      <c r="D177" s="286"/>
      <c r="E177" s="287"/>
      <c r="F177" s="286"/>
      <c r="H177" s="288"/>
    </row>
    <row r="178" spans="1:8">
      <c r="A178" s="286"/>
      <c r="B178" s="271"/>
      <c r="D178" s="286"/>
      <c r="E178" s="287"/>
      <c r="F178" s="286"/>
      <c r="H178" s="288"/>
    </row>
    <row r="179" spans="1:8">
      <c r="A179" s="286"/>
      <c r="B179" s="271"/>
      <c r="D179" s="286"/>
      <c r="E179" s="287"/>
      <c r="F179" s="286"/>
      <c r="H179" s="288"/>
    </row>
    <row r="180" spans="1:8">
      <c r="A180" s="286"/>
      <c r="B180" s="271"/>
      <c r="D180" s="286"/>
      <c r="E180" s="287"/>
      <c r="F180" s="286"/>
      <c r="H180" s="288"/>
    </row>
    <row r="181" spans="1:8">
      <c r="A181" s="286"/>
      <c r="B181" s="271"/>
      <c r="D181" s="286"/>
      <c r="E181" s="287"/>
      <c r="F181" s="286"/>
      <c r="H181" s="288"/>
    </row>
    <row r="182" spans="1:8">
      <c r="A182" s="286"/>
      <c r="B182" s="271"/>
      <c r="D182" s="286"/>
      <c r="E182" s="287"/>
      <c r="F182" s="286"/>
      <c r="H182" s="288"/>
    </row>
    <row r="183" spans="1:8">
      <c r="A183" s="286"/>
      <c r="B183" s="271"/>
      <c r="D183" s="286"/>
      <c r="E183" s="287"/>
      <c r="F183" s="286"/>
      <c r="H183" s="288"/>
    </row>
    <row r="184" spans="1:8">
      <c r="A184" s="286"/>
      <c r="B184" s="271"/>
      <c r="D184" s="286"/>
      <c r="E184" s="287"/>
      <c r="F184" s="286"/>
      <c r="H184" s="288"/>
    </row>
    <row r="185" spans="1:8">
      <c r="A185" s="286"/>
      <c r="B185" s="271"/>
      <c r="D185" s="286"/>
      <c r="E185" s="287"/>
      <c r="F185" s="286"/>
      <c r="H185" s="288"/>
    </row>
    <row r="186" spans="1:8">
      <c r="A186" s="286"/>
      <c r="B186" s="271"/>
      <c r="D186" s="286"/>
      <c r="E186" s="287"/>
      <c r="F186" s="286"/>
      <c r="H186" s="288"/>
    </row>
    <row r="187" spans="1:8">
      <c r="A187" s="286"/>
      <c r="B187" s="271"/>
      <c r="D187" s="286"/>
      <c r="E187" s="287"/>
      <c r="F187" s="286"/>
      <c r="H187" s="288"/>
    </row>
    <row r="188" spans="1:8">
      <c r="A188" s="286"/>
      <c r="B188" s="271"/>
      <c r="D188" s="286"/>
      <c r="E188" s="287"/>
      <c r="F188" s="286"/>
      <c r="H188" s="288"/>
    </row>
    <row r="189" spans="1:8">
      <c r="A189" s="286"/>
      <c r="B189" s="271"/>
      <c r="D189" s="286"/>
      <c r="E189" s="287"/>
      <c r="F189" s="286"/>
      <c r="H189" s="288"/>
    </row>
    <row r="190" spans="1:8">
      <c r="A190" s="286"/>
      <c r="B190" s="271"/>
      <c r="D190" s="286"/>
      <c r="E190" s="287"/>
      <c r="F190" s="286"/>
      <c r="H190" s="288"/>
    </row>
    <row r="191" spans="1:8">
      <c r="A191" s="286"/>
      <c r="B191" s="271"/>
      <c r="D191" s="286"/>
      <c r="E191" s="287"/>
      <c r="F191" s="286"/>
      <c r="H191" s="288"/>
    </row>
    <row r="192" spans="1:8">
      <c r="A192" s="286"/>
      <c r="B192" s="271"/>
      <c r="D192" s="286"/>
      <c r="E192" s="287"/>
      <c r="F192" s="286"/>
      <c r="H192" s="288"/>
    </row>
    <row r="193" spans="1:8">
      <c r="A193" s="286"/>
      <c r="B193" s="271"/>
      <c r="D193" s="286"/>
      <c r="E193" s="287"/>
      <c r="F193" s="286"/>
      <c r="H193" s="288"/>
    </row>
    <row r="194" spans="1:8">
      <c r="A194" s="286"/>
      <c r="B194" s="271"/>
      <c r="D194" s="286"/>
      <c r="E194" s="287"/>
      <c r="F194" s="286"/>
      <c r="H194" s="288"/>
    </row>
    <row r="195" spans="1:8">
      <c r="A195" s="286"/>
      <c r="B195" s="271"/>
      <c r="D195" s="286"/>
      <c r="E195" s="287"/>
      <c r="F195" s="286"/>
      <c r="H195" s="288"/>
    </row>
    <row r="196" spans="1:8">
      <c r="A196" s="286"/>
      <c r="B196" s="271"/>
      <c r="D196" s="286"/>
      <c r="E196" s="287"/>
      <c r="F196" s="286"/>
      <c r="H196" s="288"/>
    </row>
    <row r="197" spans="1:8">
      <c r="A197" s="286"/>
      <c r="B197" s="271"/>
      <c r="D197" s="286"/>
      <c r="E197" s="287"/>
      <c r="F197" s="286"/>
      <c r="H197" s="288"/>
    </row>
    <row r="198" spans="1:8">
      <c r="A198" s="286"/>
      <c r="B198" s="271"/>
      <c r="D198" s="286"/>
      <c r="E198" s="287"/>
      <c r="F198" s="286"/>
      <c r="H198" s="288"/>
    </row>
    <row r="199" spans="1:8">
      <c r="A199" s="286"/>
      <c r="B199" s="271"/>
      <c r="D199" s="286"/>
      <c r="E199" s="287"/>
      <c r="F199" s="286"/>
      <c r="H199" s="288"/>
    </row>
    <row r="200" spans="1:8">
      <c r="A200" s="286"/>
      <c r="B200" s="271"/>
      <c r="D200" s="286"/>
      <c r="E200" s="287"/>
      <c r="F200" s="286"/>
      <c r="H200" s="288"/>
    </row>
    <row r="201" spans="1:8">
      <c r="A201" s="286"/>
      <c r="B201" s="271"/>
      <c r="D201" s="286"/>
      <c r="E201" s="287"/>
      <c r="F201" s="286"/>
      <c r="H201" s="288"/>
    </row>
    <row r="202" spans="1:8">
      <c r="A202" s="286"/>
      <c r="B202" s="271"/>
      <c r="D202" s="286"/>
      <c r="E202" s="287"/>
      <c r="F202" s="286"/>
      <c r="H202" s="288"/>
    </row>
    <row r="203" spans="1:8">
      <c r="A203" s="286"/>
      <c r="B203" s="271"/>
      <c r="D203" s="286"/>
      <c r="E203" s="287"/>
      <c r="F203" s="286"/>
      <c r="H203" s="288"/>
    </row>
    <row r="204" spans="1:8">
      <c r="A204" s="286"/>
      <c r="B204" s="271"/>
      <c r="D204" s="286"/>
      <c r="E204" s="287"/>
      <c r="F204" s="286"/>
      <c r="H204" s="288"/>
    </row>
    <row r="205" spans="1:8">
      <c r="A205" s="286"/>
      <c r="B205" s="271"/>
      <c r="D205" s="286"/>
      <c r="E205" s="287"/>
      <c r="F205" s="286"/>
      <c r="H205" s="288"/>
    </row>
    <row r="206" spans="1:8">
      <c r="A206" s="286"/>
      <c r="B206" s="271"/>
      <c r="D206" s="286"/>
      <c r="E206" s="287"/>
      <c r="F206" s="286"/>
      <c r="H206" s="288"/>
    </row>
    <row r="207" spans="1:8">
      <c r="A207" s="286"/>
      <c r="B207" s="271"/>
      <c r="D207" s="286"/>
      <c r="E207" s="287"/>
      <c r="F207" s="286"/>
      <c r="H207" s="288"/>
    </row>
    <row r="208" spans="1:8">
      <c r="A208" s="286"/>
      <c r="B208" s="271"/>
      <c r="D208" s="286"/>
      <c r="E208" s="287"/>
      <c r="F208" s="286"/>
      <c r="H208" s="288"/>
    </row>
    <row r="209" spans="1:8">
      <c r="A209" s="286"/>
      <c r="B209" s="271"/>
      <c r="D209" s="286"/>
      <c r="E209" s="287"/>
      <c r="F209" s="286"/>
      <c r="H209" s="288"/>
    </row>
    <row r="210" spans="1:8">
      <c r="A210" s="286"/>
      <c r="B210" s="271"/>
      <c r="D210" s="286"/>
      <c r="E210" s="287"/>
      <c r="F210" s="286"/>
      <c r="H210" s="288"/>
    </row>
    <row r="211" spans="1:8">
      <c r="A211" s="286"/>
      <c r="B211" s="271"/>
      <c r="D211" s="286"/>
      <c r="E211" s="287"/>
      <c r="F211" s="286"/>
      <c r="H211" s="288"/>
    </row>
    <row r="212" spans="1:8">
      <c r="A212" s="286"/>
      <c r="B212" s="271"/>
      <c r="D212" s="286"/>
      <c r="E212" s="287"/>
      <c r="F212" s="286"/>
      <c r="H212" s="288"/>
    </row>
    <row r="213" spans="1:8">
      <c r="A213" s="286"/>
      <c r="B213" s="271"/>
      <c r="D213" s="286"/>
      <c r="E213" s="287"/>
      <c r="F213" s="286"/>
      <c r="H213" s="288"/>
    </row>
    <row r="214" spans="1:8">
      <c r="A214" s="286"/>
      <c r="B214" s="271"/>
      <c r="D214" s="286"/>
      <c r="E214" s="287"/>
      <c r="F214" s="286"/>
      <c r="H214" s="288"/>
    </row>
    <row r="215" spans="1:8">
      <c r="A215" s="286"/>
      <c r="B215" s="271"/>
      <c r="D215" s="286"/>
      <c r="E215" s="287"/>
      <c r="F215" s="286"/>
      <c r="H215" s="288"/>
    </row>
    <row r="216" spans="1:8">
      <c r="A216" s="286"/>
      <c r="B216" s="271"/>
      <c r="D216" s="286"/>
      <c r="E216" s="287"/>
      <c r="F216" s="286"/>
      <c r="H216" s="288"/>
    </row>
    <row r="217" spans="1:8">
      <c r="A217" s="286"/>
      <c r="B217" s="271"/>
      <c r="D217" s="286"/>
      <c r="E217" s="287"/>
      <c r="F217" s="286"/>
      <c r="H217" s="288"/>
    </row>
    <row r="218" spans="1:8">
      <c r="A218" s="286"/>
      <c r="B218" s="271"/>
      <c r="D218" s="286"/>
      <c r="E218" s="287"/>
      <c r="F218" s="286"/>
      <c r="H218" s="288"/>
    </row>
    <row r="219" spans="1:8">
      <c r="A219" s="286"/>
      <c r="B219" s="271"/>
      <c r="D219" s="286"/>
      <c r="E219" s="287"/>
      <c r="F219" s="286"/>
      <c r="H219" s="288"/>
    </row>
    <row r="220" spans="1:8">
      <c r="A220" s="286"/>
      <c r="B220" s="271"/>
      <c r="D220" s="286"/>
      <c r="E220" s="287"/>
      <c r="F220" s="286"/>
      <c r="H220" s="288"/>
    </row>
    <row r="221" spans="1:8">
      <c r="A221" s="286"/>
      <c r="B221" s="271"/>
      <c r="D221" s="286"/>
      <c r="E221" s="287"/>
      <c r="F221" s="286"/>
      <c r="H221" s="288"/>
    </row>
    <row r="222" spans="1:8">
      <c r="A222" s="286"/>
      <c r="B222" s="271"/>
      <c r="D222" s="286"/>
      <c r="E222" s="287"/>
      <c r="F222" s="286"/>
      <c r="H222" s="288"/>
    </row>
    <row r="223" spans="1:8">
      <c r="A223" s="286"/>
      <c r="B223" s="271"/>
      <c r="D223" s="286"/>
      <c r="E223" s="287"/>
      <c r="F223" s="286"/>
      <c r="H223" s="288"/>
    </row>
    <row r="224" spans="1:8">
      <c r="A224" s="286"/>
      <c r="B224" s="271"/>
      <c r="D224" s="286"/>
      <c r="E224" s="287"/>
      <c r="F224" s="286"/>
      <c r="H224" s="288"/>
    </row>
    <row r="225" spans="1:8">
      <c r="A225" s="286"/>
      <c r="B225" s="271"/>
      <c r="D225" s="286"/>
      <c r="E225" s="287"/>
      <c r="F225" s="286"/>
      <c r="H225" s="288"/>
    </row>
    <row r="226" spans="1:8">
      <c r="A226" s="286"/>
      <c r="B226" s="271"/>
      <c r="D226" s="286"/>
      <c r="E226" s="287"/>
      <c r="F226" s="286"/>
      <c r="H226" s="288"/>
    </row>
    <row r="227" spans="1:8">
      <c r="A227" s="286"/>
      <c r="B227" s="271"/>
      <c r="D227" s="286"/>
      <c r="E227" s="287"/>
      <c r="F227" s="286"/>
      <c r="H227" s="288"/>
    </row>
    <row r="228" spans="1:8">
      <c r="A228" s="286"/>
      <c r="B228" s="271"/>
      <c r="D228" s="286"/>
      <c r="E228" s="287"/>
      <c r="F228" s="286"/>
      <c r="H228" s="288"/>
    </row>
    <row r="229" spans="1:8">
      <c r="A229" s="286"/>
      <c r="B229" s="271"/>
      <c r="D229" s="286"/>
      <c r="E229" s="287"/>
      <c r="F229" s="286"/>
      <c r="H229" s="288"/>
    </row>
    <row r="230" spans="1:8">
      <c r="A230" s="286"/>
      <c r="B230" s="271"/>
      <c r="D230" s="286"/>
      <c r="E230" s="287"/>
      <c r="F230" s="286"/>
      <c r="H230" s="288"/>
    </row>
    <row r="231" spans="1:8">
      <c r="A231" s="286"/>
      <c r="B231" s="271"/>
      <c r="D231" s="286"/>
      <c r="E231" s="287"/>
      <c r="F231" s="286"/>
      <c r="H231" s="288"/>
    </row>
    <row r="232" spans="1:8">
      <c r="A232" s="286"/>
      <c r="B232" s="271"/>
      <c r="D232" s="286"/>
      <c r="E232" s="287"/>
      <c r="F232" s="286"/>
      <c r="H232" s="288"/>
    </row>
    <row r="233" spans="1:8">
      <c r="A233" s="286"/>
      <c r="B233" s="271"/>
      <c r="D233" s="286"/>
      <c r="E233" s="287"/>
      <c r="F233" s="286"/>
      <c r="H233" s="288"/>
    </row>
    <row r="234" spans="1:8">
      <c r="A234" s="286"/>
      <c r="B234" s="271"/>
      <c r="D234" s="286"/>
      <c r="E234" s="287"/>
      <c r="F234" s="286"/>
      <c r="H234" s="288"/>
    </row>
    <row r="235" spans="1:8">
      <c r="A235" s="286"/>
      <c r="B235" s="271"/>
      <c r="D235" s="286"/>
      <c r="E235" s="287"/>
      <c r="F235" s="286"/>
      <c r="H235" s="288"/>
    </row>
    <row r="236" spans="1:8">
      <c r="A236" s="286"/>
      <c r="B236" s="271"/>
      <c r="D236" s="286"/>
      <c r="E236" s="287"/>
      <c r="F236" s="286"/>
      <c r="H236" s="288"/>
    </row>
    <row r="237" spans="1:8">
      <c r="A237" s="286"/>
      <c r="B237" s="271"/>
      <c r="D237" s="286"/>
      <c r="E237" s="287"/>
      <c r="F237" s="286"/>
      <c r="H237" s="288"/>
    </row>
    <row r="238" spans="1:8">
      <c r="A238" s="286"/>
      <c r="B238" s="271"/>
      <c r="D238" s="286"/>
      <c r="E238" s="287"/>
      <c r="F238" s="286"/>
      <c r="H238" s="288"/>
    </row>
    <row r="239" spans="1:8">
      <c r="A239" s="286"/>
      <c r="B239" s="271"/>
      <c r="D239" s="286"/>
      <c r="E239" s="287"/>
      <c r="F239" s="286"/>
      <c r="H239" s="288"/>
    </row>
    <row r="240" spans="1:8">
      <c r="A240" s="286"/>
      <c r="B240" s="271"/>
      <c r="D240" s="286"/>
      <c r="E240" s="287"/>
      <c r="F240" s="286"/>
      <c r="H240" s="288"/>
    </row>
    <row r="241" spans="1:8">
      <c r="A241" s="286"/>
      <c r="B241" s="271"/>
      <c r="D241" s="286"/>
      <c r="E241" s="287"/>
      <c r="F241" s="286"/>
      <c r="H241" s="288"/>
    </row>
    <row r="242" spans="1:8">
      <c r="A242" s="286"/>
      <c r="B242" s="271"/>
      <c r="D242" s="286"/>
      <c r="E242" s="287"/>
      <c r="F242" s="286"/>
      <c r="H242" s="288"/>
    </row>
    <row r="243" spans="1:8">
      <c r="A243" s="286"/>
      <c r="B243" s="271"/>
      <c r="D243" s="286"/>
      <c r="E243" s="287"/>
      <c r="F243" s="286"/>
      <c r="H243" s="288"/>
    </row>
    <row r="244" spans="1:8">
      <c r="A244" s="286"/>
      <c r="B244" s="271"/>
      <c r="D244" s="286"/>
      <c r="E244" s="287"/>
      <c r="F244" s="286"/>
      <c r="H244" s="288"/>
    </row>
    <row r="245" spans="1:8">
      <c r="A245" s="286"/>
      <c r="B245" s="271"/>
      <c r="D245" s="286"/>
      <c r="E245" s="287"/>
      <c r="F245" s="286"/>
      <c r="H245" s="288"/>
    </row>
    <row r="246" spans="1:8">
      <c r="A246" s="286"/>
      <c r="B246" s="271"/>
      <c r="D246" s="286"/>
      <c r="E246" s="287"/>
      <c r="F246" s="286"/>
      <c r="H246" s="288"/>
    </row>
    <row r="247" spans="1:8">
      <c r="A247" s="286"/>
      <c r="B247" s="271"/>
      <c r="D247" s="286"/>
      <c r="E247" s="287"/>
      <c r="F247" s="286"/>
      <c r="H247" s="288"/>
    </row>
    <row r="248" spans="1:8">
      <c r="A248" s="286"/>
      <c r="B248" s="271"/>
      <c r="D248" s="286"/>
      <c r="E248" s="287"/>
      <c r="F248" s="286"/>
      <c r="H248" s="288"/>
    </row>
    <row r="249" spans="1:8">
      <c r="A249" s="286"/>
      <c r="B249" s="271"/>
      <c r="D249" s="286"/>
      <c r="E249" s="287"/>
      <c r="F249" s="286"/>
      <c r="H249" s="288"/>
    </row>
    <row r="250" spans="1:8">
      <c r="A250" s="286"/>
      <c r="B250" s="271"/>
      <c r="D250" s="286"/>
      <c r="E250" s="287"/>
      <c r="F250" s="286"/>
      <c r="H250" s="288"/>
    </row>
    <row r="251" spans="1:8">
      <c r="A251" s="286"/>
      <c r="B251" s="271"/>
      <c r="D251" s="286"/>
      <c r="E251" s="287"/>
      <c r="F251" s="286"/>
      <c r="H251" s="288"/>
    </row>
    <row r="252" spans="1:8">
      <c r="A252" s="286"/>
      <c r="B252" s="271"/>
      <c r="D252" s="286"/>
      <c r="E252" s="287"/>
      <c r="F252" s="286"/>
      <c r="H252" s="288"/>
    </row>
    <row r="253" spans="1:8">
      <c r="A253" s="286"/>
      <c r="B253" s="271"/>
      <c r="D253" s="286"/>
      <c r="E253" s="287"/>
      <c r="F253" s="286"/>
      <c r="H253" s="288"/>
    </row>
    <row r="254" spans="1:8">
      <c r="A254" s="286"/>
      <c r="B254" s="271"/>
      <c r="D254" s="286"/>
      <c r="E254" s="287"/>
      <c r="F254" s="286"/>
      <c r="H254" s="288"/>
    </row>
    <row r="255" spans="1:8">
      <c r="A255" s="286"/>
      <c r="B255" s="271"/>
      <c r="D255" s="286"/>
      <c r="E255" s="287"/>
      <c r="F255" s="286"/>
      <c r="H255" s="288"/>
    </row>
    <row r="256" spans="1:8">
      <c r="A256" s="286"/>
      <c r="B256" s="271"/>
      <c r="D256" s="286"/>
      <c r="E256" s="287"/>
      <c r="F256" s="286"/>
      <c r="H256" s="288"/>
    </row>
    <row r="257" spans="1:8">
      <c r="A257" s="286"/>
      <c r="B257" s="271"/>
      <c r="D257" s="286"/>
      <c r="E257" s="287"/>
      <c r="F257" s="286"/>
      <c r="H257" s="288"/>
    </row>
    <row r="258" spans="1:8">
      <c r="A258" s="286"/>
      <c r="B258" s="271"/>
      <c r="D258" s="286"/>
      <c r="E258" s="287"/>
      <c r="F258" s="286"/>
      <c r="H258" s="288"/>
    </row>
    <row r="259" spans="1:8">
      <c r="A259" s="286"/>
      <c r="B259" s="271"/>
      <c r="D259" s="286"/>
      <c r="E259" s="287"/>
      <c r="F259" s="286"/>
      <c r="H259" s="288"/>
    </row>
    <row r="260" spans="1:8">
      <c r="A260" s="286"/>
      <c r="B260" s="271"/>
      <c r="D260" s="286"/>
      <c r="E260" s="287"/>
      <c r="F260" s="286"/>
      <c r="H260" s="288"/>
    </row>
    <row r="261" spans="1:8">
      <c r="A261" s="286"/>
      <c r="B261" s="271"/>
      <c r="D261" s="286"/>
      <c r="E261" s="287"/>
      <c r="F261" s="286"/>
      <c r="H261" s="288"/>
    </row>
    <row r="262" spans="1:8">
      <c r="A262" s="286"/>
      <c r="B262" s="271"/>
      <c r="D262" s="286"/>
      <c r="E262" s="287"/>
      <c r="F262" s="286"/>
      <c r="H262" s="288"/>
    </row>
    <row r="263" spans="1:8">
      <c r="A263" s="286"/>
      <c r="B263" s="271"/>
      <c r="D263" s="286"/>
      <c r="E263" s="287"/>
      <c r="F263" s="286"/>
      <c r="H263" s="288"/>
    </row>
    <row r="264" spans="1:8">
      <c r="A264" s="286"/>
      <c r="B264" s="271"/>
      <c r="D264" s="286"/>
      <c r="E264" s="287"/>
      <c r="F264" s="286"/>
      <c r="H264" s="288"/>
    </row>
    <row r="265" spans="1:8">
      <c r="A265" s="286"/>
      <c r="B265" s="271"/>
      <c r="D265" s="286"/>
      <c r="E265" s="287"/>
      <c r="F265" s="286"/>
      <c r="H265" s="288"/>
    </row>
    <row r="266" spans="1:8">
      <c r="A266" s="286"/>
      <c r="B266" s="271"/>
      <c r="D266" s="286"/>
      <c r="E266" s="287"/>
      <c r="F266" s="286"/>
      <c r="H266" s="288"/>
    </row>
    <row r="267" spans="1:8">
      <c r="A267" s="286"/>
      <c r="B267" s="271"/>
      <c r="D267" s="286"/>
      <c r="E267" s="287"/>
      <c r="F267" s="286"/>
      <c r="H267" s="288"/>
    </row>
    <row r="268" spans="1:8">
      <c r="A268" s="286"/>
      <c r="B268" s="271"/>
      <c r="D268" s="286"/>
      <c r="E268" s="287"/>
      <c r="F268" s="286"/>
      <c r="H268" s="288"/>
    </row>
    <row r="269" spans="1:8">
      <c r="A269" s="286"/>
      <c r="B269" s="271"/>
      <c r="D269" s="286"/>
      <c r="E269" s="287"/>
      <c r="F269" s="286"/>
      <c r="H269" s="288"/>
    </row>
    <row r="270" spans="1:8">
      <c r="A270" s="286"/>
      <c r="B270" s="271"/>
      <c r="D270" s="286"/>
      <c r="E270" s="287"/>
      <c r="F270" s="286"/>
      <c r="H270" s="288"/>
    </row>
    <row r="271" spans="1:8">
      <c r="A271" s="286"/>
      <c r="B271" s="271"/>
      <c r="D271" s="286"/>
      <c r="E271" s="287"/>
      <c r="F271" s="286"/>
      <c r="H271" s="288"/>
    </row>
    <row r="272" spans="1:8">
      <c r="A272" s="286"/>
      <c r="B272" s="271"/>
      <c r="D272" s="286"/>
      <c r="E272" s="287"/>
      <c r="F272" s="286"/>
      <c r="H272" s="288"/>
    </row>
    <row r="273" spans="1:8">
      <c r="A273" s="286"/>
      <c r="B273" s="271"/>
      <c r="D273" s="286"/>
      <c r="E273" s="287"/>
      <c r="F273" s="286"/>
      <c r="H273" s="288"/>
    </row>
    <row r="274" spans="1:8">
      <c r="A274" s="286"/>
      <c r="B274" s="271"/>
      <c r="D274" s="286"/>
      <c r="E274" s="287"/>
      <c r="F274" s="286"/>
      <c r="H274" s="288"/>
    </row>
    <row r="275" spans="1:8">
      <c r="A275" s="286"/>
      <c r="B275" s="271"/>
      <c r="D275" s="286"/>
      <c r="E275" s="287"/>
      <c r="F275" s="286"/>
      <c r="H275" s="288"/>
    </row>
    <row r="276" spans="1:8">
      <c r="A276" s="286"/>
      <c r="B276" s="271"/>
      <c r="D276" s="286"/>
      <c r="E276" s="287"/>
      <c r="F276" s="286"/>
      <c r="H276" s="288"/>
    </row>
    <row r="277" spans="1:8">
      <c r="A277" s="286"/>
      <c r="B277" s="271"/>
      <c r="D277" s="286"/>
      <c r="E277" s="287"/>
      <c r="F277" s="286"/>
      <c r="H277" s="288"/>
    </row>
    <row r="278" spans="1:8">
      <c r="A278" s="286"/>
      <c r="B278" s="271"/>
      <c r="D278" s="286"/>
      <c r="E278" s="287"/>
      <c r="F278" s="286"/>
      <c r="H278" s="288"/>
    </row>
    <row r="279" spans="1:8">
      <c r="A279" s="286"/>
      <c r="B279" s="271"/>
      <c r="D279" s="286"/>
      <c r="E279" s="287"/>
      <c r="F279" s="286"/>
      <c r="H279" s="288"/>
    </row>
    <row r="280" spans="1:8">
      <c r="A280" s="286"/>
      <c r="B280" s="271"/>
      <c r="D280" s="286"/>
      <c r="E280" s="287"/>
      <c r="F280" s="286"/>
      <c r="H280" s="288"/>
    </row>
    <row r="281" spans="1:8">
      <c r="A281" s="286"/>
      <c r="B281" s="271"/>
      <c r="D281" s="286"/>
      <c r="E281" s="287"/>
      <c r="F281" s="286"/>
      <c r="H281" s="288"/>
    </row>
    <row r="282" spans="1:8">
      <c r="A282" s="286"/>
      <c r="B282" s="271"/>
      <c r="D282" s="286"/>
      <c r="E282" s="287"/>
      <c r="F282" s="286"/>
      <c r="H282" s="288"/>
    </row>
    <row r="283" spans="1:8">
      <c r="A283" s="286"/>
      <c r="B283" s="271"/>
      <c r="D283" s="286"/>
      <c r="E283" s="287"/>
      <c r="F283" s="286"/>
      <c r="H283" s="288"/>
    </row>
    <row r="284" spans="1:8">
      <c r="A284" s="286"/>
      <c r="B284" s="271"/>
      <c r="D284" s="286"/>
      <c r="E284" s="287"/>
      <c r="F284" s="286"/>
      <c r="H284" s="288"/>
    </row>
    <row r="285" spans="1:8">
      <c r="A285" s="286"/>
      <c r="B285" s="271"/>
      <c r="D285" s="286"/>
      <c r="E285" s="287"/>
      <c r="F285" s="286"/>
      <c r="H285" s="288"/>
    </row>
    <row r="286" spans="1:8">
      <c r="A286" s="286"/>
      <c r="B286" s="271"/>
      <c r="D286" s="286"/>
      <c r="E286" s="287"/>
      <c r="F286" s="286"/>
      <c r="H286" s="288"/>
    </row>
    <row r="287" spans="1:8">
      <c r="A287" s="286"/>
      <c r="B287" s="271"/>
      <c r="D287" s="286"/>
      <c r="E287" s="287"/>
      <c r="F287" s="286"/>
      <c r="H287" s="288"/>
    </row>
    <row r="288" spans="1:8">
      <c r="A288" s="286"/>
      <c r="B288" s="271"/>
      <c r="D288" s="286"/>
      <c r="E288" s="287"/>
      <c r="F288" s="286"/>
      <c r="H288" s="288"/>
    </row>
    <row r="289" spans="1:8">
      <c r="A289" s="286"/>
      <c r="B289" s="271"/>
      <c r="D289" s="286"/>
      <c r="E289" s="287"/>
      <c r="F289" s="286"/>
      <c r="H289" s="288"/>
    </row>
    <row r="290" spans="1:8">
      <c r="A290" s="286"/>
      <c r="B290" s="271"/>
      <c r="D290" s="286"/>
      <c r="E290" s="287"/>
      <c r="F290" s="286"/>
      <c r="H290" s="288"/>
    </row>
    <row r="291" spans="1:8">
      <c r="A291" s="286"/>
      <c r="B291" s="271"/>
      <c r="D291" s="286"/>
      <c r="E291" s="287"/>
      <c r="F291" s="286"/>
      <c r="H291" s="288"/>
    </row>
    <row r="292" spans="1:8">
      <c r="A292" s="286"/>
      <c r="B292" s="271"/>
      <c r="D292" s="286"/>
      <c r="E292" s="287"/>
      <c r="F292" s="286"/>
      <c r="H292" s="288"/>
    </row>
    <row r="293" spans="1:8">
      <c r="A293" s="286"/>
      <c r="B293" s="271"/>
      <c r="D293" s="286"/>
      <c r="E293" s="287"/>
      <c r="F293" s="286"/>
      <c r="H293" s="288"/>
    </row>
    <row r="294" spans="1:8">
      <c r="A294" s="286"/>
      <c r="B294" s="271"/>
      <c r="D294" s="286"/>
      <c r="E294" s="287"/>
      <c r="F294" s="286"/>
      <c r="H294" s="288"/>
    </row>
    <row r="295" spans="1:8">
      <c r="A295" s="286"/>
      <c r="B295" s="271"/>
      <c r="D295" s="286"/>
      <c r="E295" s="287"/>
      <c r="F295" s="286"/>
      <c r="H295" s="288"/>
    </row>
    <row r="296" spans="1:8">
      <c r="A296" s="286"/>
      <c r="B296" s="271"/>
      <c r="D296" s="286"/>
      <c r="E296" s="287"/>
      <c r="F296" s="286"/>
      <c r="H296" s="288"/>
    </row>
    <row r="297" spans="1:8">
      <c r="A297" s="286"/>
      <c r="B297" s="271"/>
      <c r="D297" s="286"/>
      <c r="E297" s="287"/>
      <c r="F297" s="286"/>
      <c r="H297" s="288"/>
    </row>
    <row r="298" spans="1:8">
      <c r="A298" s="286"/>
      <c r="B298" s="271"/>
      <c r="D298" s="286"/>
      <c r="E298" s="287"/>
      <c r="F298" s="286"/>
      <c r="H298" s="288"/>
    </row>
    <row r="299" spans="1:8">
      <c r="A299" s="286"/>
      <c r="B299" s="271"/>
      <c r="D299" s="286"/>
      <c r="E299" s="287"/>
      <c r="F299" s="286"/>
      <c r="H299" s="288"/>
    </row>
    <row r="300" spans="1:8">
      <c r="A300" s="286"/>
      <c r="B300" s="271"/>
      <c r="D300" s="286"/>
      <c r="E300" s="287"/>
      <c r="F300" s="286"/>
      <c r="H300" s="288"/>
    </row>
    <row r="301" spans="1:8">
      <c r="A301" s="286"/>
      <c r="B301" s="271"/>
      <c r="D301" s="286"/>
      <c r="E301" s="287"/>
      <c r="F301" s="286"/>
      <c r="H301" s="288"/>
    </row>
    <row r="302" spans="1:8">
      <c r="A302" s="286"/>
      <c r="B302" s="271"/>
      <c r="D302" s="286"/>
      <c r="E302" s="287"/>
      <c r="F302" s="286"/>
      <c r="H302" s="288"/>
    </row>
    <row r="303" spans="1:8">
      <c r="A303" s="286"/>
      <c r="B303" s="271"/>
      <c r="D303" s="286"/>
      <c r="E303" s="287"/>
      <c r="F303" s="286"/>
      <c r="H303" s="288"/>
    </row>
    <row r="304" spans="1:8">
      <c r="A304" s="286"/>
      <c r="B304" s="271"/>
      <c r="D304" s="286"/>
      <c r="E304" s="287"/>
      <c r="F304" s="286"/>
      <c r="H304" s="288"/>
    </row>
    <row r="305" spans="1:8">
      <c r="A305" s="286"/>
      <c r="B305" s="271"/>
      <c r="D305" s="286"/>
      <c r="E305" s="287"/>
      <c r="F305" s="286"/>
      <c r="H305" s="288"/>
    </row>
    <row r="306" spans="1:8">
      <c r="A306" s="286"/>
      <c r="B306" s="271"/>
      <c r="D306" s="286"/>
      <c r="E306" s="287"/>
      <c r="F306" s="286"/>
      <c r="H306" s="288"/>
    </row>
    <row r="307" spans="1:8">
      <c r="A307" s="286"/>
      <c r="B307" s="271"/>
      <c r="D307" s="286"/>
      <c r="E307" s="287"/>
      <c r="F307" s="286"/>
      <c r="H307" s="288"/>
    </row>
    <row r="308" spans="1:8">
      <c r="A308" s="286"/>
      <c r="B308" s="271"/>
      <c r="D308" s="286"/>
      <c r="E308" s="287"/>
      <c r="F308" s="286"/>
      <c r="H308" s="288"/>
    </row>
    <row r="309" spans="1:8">
      <c r="A309" s="286"/>
      <c r="B309" s="271"/>
      <c r="D309" s="286"/>
      <c r="E309" s="287"/>
      <c r="F309" s="286"/>
      <c r="H309" s="288"/>
    </row>
    <row r="310" spans="1:8">
      <c r="A310" s="286"/>
      <c r="B310" s="271"/>
      <c r="D310" s="286"/>
      <c r="E310" s="287"/>
      <c r="F310" s="286"/>
      <c r="H310" s="288"/>
    </row>
    <row r="311" spans="1:8">
      <c r="A311" s="286"/>
      <c r="B311" s="271"/>
      <c r="D311" s="286"/>
      <c r="E311" s="287"/>
      <c r="F311" s="286"/>
      <c r="H311" s="288"/>
    </row>
    <row r="312" spans="1:8">
      <c r="A312" s="286"/>
      <c r="B312" s="271"/>
      <c r="D312" s="286"/>
      <c r="E312" s="287"/>
      <c r="F312" s="286"/>
      <c r="H312" s="288"/>
    </row>
    <row r="313" spans="1:8">
      <c r="A313" s="286"/>
      <c r="B313" s="271"/>
      <c r="D313" s="286"/>
      <c r="E313" s="287"/>
      <c r="F313" s="286"/>
      <c r="H313" s="288"/>
    </row>
    <row r="314" spans="1:8">
      <c r="A314" s="286"/>
      <c r="B314" s="271"/>
      <c r="D314" s="286"/>
      <c r="E314" s="287"/>
      <c r="F314" s="286"/>
      <c r="H314" s="288"/>
    </row>
    <row r="315" spans="1:8">
      <c r="A315" s="286"/>
      <c r="B315" s="271"/>
      <c r="D315" s="286"/>
      <c r="E315" s="287"/>
      <c r="F315" s="286"/>
      <c r="H315" s="288"/>
    </row>
    <row r="316" spans="1:8">
      <c r="A316" s="286"/>
      <c r="B316" s="271"/>
      <c r="D316" s="286"/>
      <c r="E316" s="287"/>
      <c r="F316" s="286"/>
      <c r="H316" s="288"/>
    </row>
    <row r="317" spans="1:8">
      <c r="A317" s="286"/>
      <c r="B317" s="271"/>
      <c r="D317" s="286"/>
      <c r="E317" s="287"/>
      <c r="F317" s="286"/>
      <c r="H317" s="288"/>
    </row>
    <row r="318" spans="1:8">
      <c r="A318" s="286"/>
      <c r="B318" s="271"/>
      <c r="D318" s="286"/>
      <c r="E318" s="287"/>
      <c r="F318" s="286"/>
      <c r="H318" s="288"/>
    </row>
    <row r="319" spans="1:8">
      <c r="A319" s="286"/>
      <c r="B319" s="271"/>
      <c r="D319" s="286"/>
      <c r="E319" s="287"/>
      <c r="F319" s="286"/>
      <c r="H319" s="288"/>
    </row>
    <row r="320" spans="1:8">
      <c r="A320" s="286"/>
      <c r="B320" s="271"/>
      <c r="D320" s="286"/>
      <c r="E320" s="287"/>
      <c r="F320" s="286"/>
      <c r="H320" s="288"/>
    </row>
    <row r="321" spans="1:8">
      <c r="A321" s="286"/>
      <c r="B321" s="271"/>
      <c r="D321" s="286"/>
      <c r="E321" s="287"/>
      <c r="F321" s="286"/>
      <c r="H321" s="288"/>
    </row>
    <row r="322" spans="1:8">
      <c r="A322" s="286"/>
      <c r="B322" s="271"/>
      <c r="D322" s="286"/>
      <c r="E322" s="287"/>
      <c r="F322" s="286"/>
      <c r="H322" s="288"/>
    </row>
    <row r="323" spans="1:8">
      <c r="A323" s="286"/>
      <c r="B323" s="271"/>
      <c r="D323" s="286"/>
      <c r="E323" s="287"/>
      <c r="F323" s="286"/>
      <c r="H323" s="288"/>
    </row>
    <row r="324" spans="1:8">
      <c r="A324" s="286"/>
      <c r="B324" s="271"/>
      <c r="D324" s="286"/>
      <c r="E324" s="287"/>
      <c r="F324" s="286"/>
      <c r="H324" s="288"/>
    </row>
    <row r="325" spans="1:8">
      <c r="A325" s="286"/>
      <c r="B325" s="271"/>
      <c r="D325" s="286"/>
      <c r="E325" s="287"/>
      <c r="F325" s="286"/>
      <c r="H325" s="288"/>
    </row>
    <row r="326" spans="1:8">
      <c r="A326" s="286"/>
      <c r="B326" s="271"/>
      <c r="D326" s="286"/>
      <c r="E326" s="287"/>
      <c r="F326" s="286"/>
      <c r="H326" s="288"/>
    </row>
    <row r="327" spans="1:8">
      <c r="A327" s="286"/>
      <c r="B327" s="271"/>
      <c r="D327" s="286"/>
      <c r="E327" s="287"/>
      <c r="F327" s="286"/>
      <c r="H327" s="288"/>
    </row>
    <row r="328" spans="1:8">
      <c r="A328" s="286"/>
      <c r="B328" s="271"/>
      <c r="D328" s="286"/>
      <c r="E328" s="287"/>
      <c r="F328" s="286"/>
      <c r="H328" s="288"/>
    </row>
    <row r="329" spans="1:8">
      <c r="A329" s="286"/>
      <c r="B329" s="271"/>
      <c r="D329" s="286"/>
      <c r="E329" s="287"/>
      <c r="F329" s="286"/>
      <c r="H329" s="288"/>
    </row>
    <row r="330" spans="1:8">
      <c r="A330" s="286"/>
      <c r="B330" s="271"/>
      <c r="D330" s="286"/>
      <c r="E330" s="287"/>
      <c r="F330" s="286"/>
      <c r="H330" s="288"/>
    </row>
    <row r="331" spans="1:8">
      <c r="A331" s="286"/>
      <c r="B331" s="271"/>
      <c r="D331" s="286"/>
      <c r="E331" s="287"/>
      <c r="F331" s="286"/>
      <c r="H331" s="288"/>
    </row>
    <row r="332" spans="1:8">
      <c r="A332" s="286"/>
      <c r="B332" s="271"/>
      <c r="D332" s="286"/>
      <c r="E332" s="287"/>
      <c r="F332" s="286"/>
      <c r="H332" s="288"/>
    </row>
    <row r="333" spans="1:8">
      <c r="A333" s="286"/>
      <c r="B333" s="271"/>
      <c r="D333" s="286"/>
      <c r="E333" s="287"/>
      <c r="F333" s="286"/>
      <c r="H333" s="288"/>
    </row>
    <row r="334" spans="1:8">
      <c r="A334" s="286"/>
      <c r="B334" s="271"/>
      <c r="D334" s="286"/>
      <c r="E334" s="287"/>
      <c r="F334" s="286"/>
      <c r="H334" s="288"/>
    </row>
    <row r="335" spans="1:8">
      <c r="A335" s="286"/>
      <c r="B335" s="271"/>
      <c r="D335" s="286"/>
      <c r="E335" s="287"/>
      <c r="F335" s="286"/>
      <c r="H335" s="288"/>
    </row>
    <row r="336" spans="1:8">
      <c r="A336" s="286"/>
      <c r="B336" s="271"/>
      <c r="D336" s="286"/>
      <c r="E336" s="287"/>
      <c r="F336" s="286"/>
      <c r="H336" s="288"/>
    </row>
    <row r="337" spans="1:8">
      <c r="A337" s="286"/>
      <c r="B337" s="271"/>
      <c r="D337" s="286"/>
      <c r="E337" s="287"/>
      <c r="F337" s="286"/>
      <c r="H337" s="288"/>
    </row>
    <row r="338" spans="1:8">
      <c r="A338" s="286"/>
      <c r="B338" s="271"/>
      <c r="D338" s="286"/>
      <c r="E338" s="287"/>
      <c r="F338" s="286"/>
      <c r="H338" s="288"/>
    </row>
    <row r="339" spans="1:8">
      <c r="A339" s="286"/>
      <c r="B339" s="271"/>
      <c r="D339" s="286"/>
      <c r="E339" s="287"/>
      <c r="F339" s="286"/>
      <c r="H339" s="288"/>
    </row>
    <row r="340" spans="1:8">
      <c r="A340" s="286"/>
      <c r="B340" s="271"/>
      <c r="D340" s="286"/>
      <c r="E340" s="287"/>
      <c r="F340" s="286"/>
      <c r="H340" s="288"/>
    </row>
    <row r="341" spans="1:8">
      <c r="A341" s="286"/>
      <c r="B341" s="271"/>
      <c r="D341" s="286"/>
      <c r="E341" s="287"/>
      <c r="F341" s="286"/>
      <c r="H341" s="288"/>
    </row>
    <row r="342" spans="1:8">
      <c r="A342" s="286"/>
      <c r="B342" s="271"/>
      <c r="D342" s="286"/>
      <c r="E342" s="287"/>
      <c r="F342" s="286"/>
      <c r="H342" s="288"/>
    </row>
    <row r="343" spans="1:8">
      <c r="A343" s="286"/>
      <c r="B343" s="271"/>
      <c r="D343" s="286"/>
      <c r="E343" s="287"/>
      <c r="F343" s="286"/>
      <c r="H343" s="288"/>
    </row>
    <row r="344" spans="1:8">
      <c r="A344" s="286"/>
      <c r="B344" s="271"/>
      <c r="D344" s="286"/>
      <c r="E344" s="287"/>
      <c r="F344" s="286"/>
      <c r="H344" s="288"/>
    </row>
    <row r="345" spans="1:8">
      <c r="A345" s="286"/>
      <c r="B345" s="271"/>
      <c r="D345" s="286"/>
      <c r="E345" s="287"/>
      <c r="F345" s="286"/>
      <c r="H345" s="288"/>
    </row>
    <row r="346" spans="1:8">
      <c r="A346" s="286"/>
      <c r="B346" s="271"/>
      <c r="D346" s="286"/>
      <c r="E346" s="287"/>
      <c r="F346" s="286"/>
      <c r="H346" s="288"/>
    </row>
    <row r="347" spans="1:8">
      <c r="A347" s="286"/>
      <c r="B347" s="271"/>
      <c r="D347" s="286"/>
      <c r="E347" s="287"/>
      <c r="F347" s="286"/>
      <c r="H347" s="288"/>
    </row>
    <row r="348" spans="1:8">
      <c r="A348" s="286"/>
      <c r="B348" s="271"/>
      <c r="D348" s="286"/>
      <c r="E348" s="287"/>
      <c r="F348" s="286"/>
      <c r="H348" s="288"/>
    </row>
    <row r="349" spans="1:8">
      <c r="A349" s="286"/>
      <c r="B349" s="271"/>
      <c r="D349" s="286"/>
      <c r="E349" s="287"/>
      <c r="F349" s="286"/>
      <c r="H349" s="288"/>
    </row>
    <row r="350" spans="1:8">
      <c r="A350" s="286"/>
      <c r="B350" s="271"/>
      <c r="D350" s="286"/>
      <c r="E350" s="287"/>
      <c r="F350" s="286"/>
      <c r="H350" s="288"/>
    </row>
    <row r="351" spans="1:8">
      <c r="A351" s="286"/>
      <c r="B351" s="271"/>
      <c r="D351" s="286"/>
      <c r="E351" s="287"/>
      <c r="F351" s="286"/>
      <c r="H351" s="288"/>
    </row>
    <row r="352" spans="1:8">
      <c r="A352" s="286"/>
      <c r="B352" s="271"/>
      <c r="D352" s="286"/>
      <c r="E352" s="287"/>
      <c r="F352" s="286"/>
      <c r="H352" s="288"/>
    </row>
    <row r="353" spans="1:8">
      <c r="A353" s="286"/>
      <c r="B353" s="271"/>
      <c r="D353" s="286"/>
      <c r="E353" s="287"/>
      <c r="F353" s="286"/>
      <c r="H353" s="288"/>
    </row>
    <row r="354" spans="1:8">
      <c r="A354" s="286"/>
      <c r="B354" s="271"/>
      <c r="D354" s="286"/>
      <c r="E354" s="287"/>
      <c r="F354" s="286"/>
      <c r="H354" s="288"/>
    </row>
    <row r="355" spans="1:8">
      <c r="A355" s="286"/>
      <c r="B355" s="271"/>
      <c r="D355" s="286"/>
      <c r="E355" s="287"/>
      <c r="F355" s="286"/>
      <c r="H355" s="288"/>
    </row>
    <row r="356" spans="1:8">
      <c r="A356" s="286"/>
      <c r="B356" s="271"/>
      <c r="D356" s="286"/>
      <c r="E356" s="287"/>
      <c r="F356" s="286"/>
      <c r="H356" s="288"/>
    </row>
    <row r="357" spans="1:8">
      <c r="A357" s="286"/>
      <c r="B357" s="271"/>
      <c r="D357" s="286"/>
      <c r="E357" s="287"/>
      <c r="F357" s="286"/>
      <c r="H357" s="288"/>
    </row>
    <row r="358" spans="1:8">
      <c r="A358" s="286"/>
      <c r="B358" s="271"/>
      <c r="D358" s="286"/>
      <c r="E358" s="287"/>
      <c r="F358" s="286"/>
      <c r="H358" s="288"/>
    </row>
    <row r="359" spans="1:8">
      <c r="A359" s="286"/>
      <c r="B359" s="271"/>
      <c r="D359" s="286"/>
      <c r="E359" s="287"/>
      <c r="F359" s="286"/>
      <c r="H359" s="288"/>
    </row>
    <row r="360" spans="1:8">
      <c r="A360" s="286"/>
      <c r="B360" s="271"/>
      <c r="D360" s="286"/>
      <c r="E360" s="287"/>
      <c r="F360" s="286"/>
      <c r="H360" s="288"/>
    </row>
    <row r="361" spans="1:8">
      <c r="A361" s="286"/>
      <c r="B361" s="271"/>
      <c r="D361" s="286"/>
      <c r="E361" s="287"/>
      <c r="F361" s="286"/>
      <c r="H361" s="288"/>
    </row>
    <row r="362" spans="1:8">
      <c r="A362" s="286"/>
      <c r="B362" s="271"/>
      <c r="D362" s="286"/>
      <c r="E362" s="287"/>
      <c r="F362" s="286"/>
      <c r="H362" s="288"/>
    </row>
    <row r="363" spans="1:8">
      <c r="A363" s="286"/>
      <c r="B363" s="271"/>
      <c r="D363" s="286"/>
      <c r="E363" s="287"/>
      <c r="F363" s="286"/>
      <c r="H363" s="288"/>
    </row>
    <row r="364" spans="1:8">
      <c r="A364" s="286"/>
      <c r="B364" s="271"/>
      <c r="D364" s="286"/>
      <c r="E364" s="287"/>
      <c r="F364" s="286"/>
      <c r="H364" s="288"/>
    </row>
    <row r="365" spans="1:8">
      <c r="A365" s="286"/>
      <c r="B365" s="271"/>
      <c r="D365" s="286"/>
      <c r="E365" s="287"/>
      <c r="F365" s="286"/>
      <c r="H365" s="288"/>
    </row>
    <row r="366" spans="1:8">
      <c r="A366" s="286"/>
      <c r="B366" s="271"/>
      <c r="D366" s="286"/>
      <c r="E366" s="287"/>
      <c r="F366" s="286"/>
      <c r="H366" s="288"/>
    </row>
    <row r="367" spans="1:8">
      <c r="A367" s="286"/>
      <c r="B367" s="271"/>
      <c r="D367" s="286"/>
      <c r="E367" s="287"/>
      <c r="F367" s="286"/>
      <c r="H367" s="288"/>
    </row>
    <row r="368" spans="1:8">
      <c r="A368" s="286"/>
      <c r="B368" s="271"/>
      <c r="D368" s="286"/>
      <c r="E368" s="287"/>
      <c r="F368" s="286"/>
      <c r="H368" s="288"/>
    </row>
    <row r="369" spans="1:8">
      <c r="A369" s="286"/>
      <c r="B369" s="271"/>
      <c r="D369" s="286"/>
      <c r="E369" s="287"/>
      <c r="F369" s="286"/>
      <c r="H369" s="288"/>
    </row>
    <row r="370" spans="1:8">
      <c r="A370" s="286"/>
      <c r="B370" s="271"/>
      <c r="D370" s="286"/>
      <c r="E370" s="287"/>
      <c r="F370" s="286"/>
      <c r="H370" s="288"/>
    </row>
    <row r="371" spans="1:8">
      <c r="A371" s="286"/>
      <c r="B371" s="271"/>
      <c r="D371" s="286"/>
      <c r="E371" s="287"/>
      <c r="F371" s="286"/>
      <c r="H371" s="288"/>
    </row>
    <row r="372" spans="1:8">
      <c r="A372" s="286"/>
      <c r="B372" s="271"/>
      <c r="D372" s="286"/>
      <c r="E372" s="287"/>
      <c r="F372" s="286"/>
      <c r="H372" s="288"/>
    </row>
    <row r="373" spans="1:8">
      <c r="A373" s="286"/>
      <c r="B373" s="271"/>
      <c r="D373" s="286"/>
      <c r="E373" s="287"/>
      <c r="F373" s="286"/>
      <c r="H373" s="288"/>
    </row>
    <row r="374" spans="1:8">
      <c r="A374" s="286"/>
      <c r="B374" s="271"/>
      <c r="D374" s="286"/>
      <c r="E374" s="287"/>
      <c r="F374" s="286"/>
      <c r="H374" s="288"/>
    </row>
    <row r="375" spans="1:8">
      <c r="A375" s="286"/>
      <c r="B375" s="271"/>
      <c r="D375" s="286"/>
      <c r="E375" s="287"/>
      <c r="F375" s="286"/>
      <c r="H375" s="288"/>
    </row>
    <row r="376" spans="1:8">
      <c r="A376" s="286"/>
      <c r="B376" s="271"/>
      <c r="D376" s="286"/>
      <c r="E376" s="287"/>
      <c r="F376" s="286"/>
      <c r="H376" s="288"/>
    </row>
    <row r="377" spans="1:8">
      <c r="A377" s="286"/>
      <c r="B377" s="271"/>
      <c r="D377" s="286"/>
      <c r="E377" s="287"/>
      <c r="F377" s="286"/>
      <c r="H377" s="288"/>
    </row>
    <row r="378" spans="1:8">
      <c r="A378" s="286"/>
      <c r="B378" s="271"/>
      <c r="D378" s="286"/>
      <c r="E378" s="287"/>
      <c r="F378" s="286"/>
      <c r="H378" s="288"/>
    </row>
    <row r="379" spans="1:8">
      <c r="A379" s="286"/>
      <c r="B379" s="271"/>
      <c r="D379" s="286"/>
      <c r="E379" s="287"/>
      <c r="F379" s="286"/>
      <c r="H379" s="288"/>
    </row>
    <row r="380" spans="1:8">
      <c r="A380" s="286"/>
      <c r="B380" s="271"/>
      <c r="D380" s="286"/>
      <c r="E380" s="287"/>
      <c r="F380" s="286"/>
      <c r="H380" s="288"/>
    </row>
    <row r="381" spans="1:8">
      <c r="A381" s="286"/>
      <c r="B381" s="271"/>
      <c r="D381" s="286"/>
      <c r="E381" s="287"/>
      <c r="F381" s="286"/>
      <c r="H381" s="288"/>
    </row>
    <row r="382" spans="1:8">
      <c r="A382" s="286"/>
      <c r="B382" s="271"/>
      <c r="D382" s="286"/>
      <c r="E382" s="287"/>
      <c r="F382" s="286"/>
      <c r="H382" s="288"/>
    </row>
    <row r="383" spans="1:8">
      <c r="A383" s="286"/>
      <c r="B383" s="271"/>
      <c r="D383" s="286"/>
      <c r="E383" s="287"/>
      <c r="F383" s="286"/>
      <c r="H383" s="288"/>
    </row>
    <row r="384" spans="1:8">
      <c r="A384" s="286"/>
      <c r="B384" s="271"/>
      <c r="D384" s="286"/>
      <c r="E384" s="287"/>
      <c r="F384" s="286"/>
      <c r="H384" s="288"/>
    </row>
    <row r="385" spans="1:8">
      <c r="A385" s="286"/>
      <c r="B385" s="271"/>
      <c r="D385" s="286"/>
      <c r="E385" s="287"/>
      <c r="F385" s="286"/>
      <c r="H385" s="288"/>
    </row>
    <row r="386" spans="1:8">
      <c r="A386" s="286"/>
      <c r="B386" s="271"/>
      <c r="D386" s="286"/>
      <c r="E386" s="287"/>
      <c r="F386" s="286"/>
      <c r="H386" s="288"/>
    </row>
    <row r="387" spans="1:8">
      <c r="A387" s="286"/>
      <c r="B387" s="271"/>
      <c r="D387" s="286"/>
      <c r="E387" s="287"/>
      <c r="F387" s="286"/>
      <c r="H387" s="288"/>
    </row>
    <row r="388" spans="1:8">
      <c r="A388" s="286"/>
      <c r="B388" s="271"/>
      <c r="D388" s="286"/>
      <c r="E388" s="287"/>
      <c r="F388" s="286"/>
      <c r="H388" s="288"/>
    </row>
    <row r="389" spans="1:8">
      <c r="A389" s="286"/>
      <c r="B389" s="271"/>
      <c r="D389" s="286"/>
      <c r="E389" s="287"/>
      <c r="F389" s="286"/>
      <c r="H389" s="288"/>
    </row>
    <row r="390" spans="1:8">
      <c r="A390" s="286"/>
      <c r="B390" s="271"/>
      <c r="D390" s="286"/>
      <c r="E390" s="287"/>
      <c r="F390" s="286"/>
      <c r="H390" s="288"/>
    </row>
    <row r="391" spans="1:8">
      <c r="A391" s="286"/>
      <c r="B391" s="271"/>
      <c r="D391" s="286"/>
      <c r="E391" s="287"/>
      <c r="F391" s="286"/>
      <c r="H391" s="288"/>
    </row>
    <row r="392" spans="1:8">
      <c r="A392" s="286"/>
      <c r="B392" s="271"/>
      <c r="D392" s="286"/>
      <c r="E392" s="287"/>
      <c r="F392" s="286"/>
      <c r="H392" s="288"/>
    </row>
    <row r="393" spans="1:8">
      <c r="A393" s="286"/>
      <c r="B393" s="271"/>
      <c r="D393" s="286"/>
      <c r="E393" s="287"/>
      <c r="F393" s="286"/>
      <c r="H393" s="288"/>
    </row>
    <row r="394" spans="1:8">
      <c r="A394" s="286"/>
      <c r="B394" s="271"/>
      <c r="D394" s="286"/>
      <c r="E394" s="287"/>
      <c r="F394" s="286"/>
      <c r="H394" s="288"/>
    </row>
    <row r="395" spans="1:8">
      <c r="A395" s="286"/>
      <c r="B395" s="271"/>
      <c r="D395" s="286"/>
      <c r="E395" s="287"/>
      <c r="F395" s="286"/>
      <c r="H395" s="288"/>
    </row>
    <row r="396" spans="1:8">
      <c r="A396" s="286"/>
      <c r="B396" s="271"/>
      <c r="D396" s="286"/>
      <c r="E396" s="287"/>
      <c r="F396" s="286"/>
      <c r="H396" s="288"/>
    </row>
    <row r="397" spans="1:8">
      <c r="A397" s="286"/>
      <c r="B397" s="271"/>
      <c r="D397" s="286"/>
      <c r="E397" s="287"/>
      <c r="F397" s="286"/>
      <c r="H397" s="288"/>
    </row>
    <row r="398" spans="1:8">
      <c r="A398" s="286"/>
      <c r="B398" s="271"/>
      <c r="D398" s="286"/>
      <c r="E398" s="287"/>
      <c r="F398" s="286"/>
      <c r="H398" s="288"/>
    </row>
    <row r="399" spans="1:8">
      <c r="A399" s="286"/>
      <c r="B399" s="271"/>
      <c r="D399" s="286"/>
      <c r="E399" s="287"/>
      <c r="F399" s="286"/>
      <c r="H399" s="288"/>
    </row>
    <row r="400" spans="1:8">
      <c r="A400" s="286"/>
      <c r="B400" s="271"/>
      <c r="D400" s="286"/>
      <c r="E400" s="287"/>
      <c r="F400" s="286"/>
      <c r="H400" s="288"/>
    </row>
    <row r="401" spans="1:8">
      <c r="A401" s="286"/>
      <c r="B401" s="271"/>
      <c r="D401" s="286"/>
      <c r="E401" s="287"/>
      <c r="F401" s="286"/>
      <c r="H401" s="288"/>
    </row>
    <row r="402" spans="1:8">
      <c r="A402" s="286"/>
      <c r="B402" s="271"/>
      <c r="D402" s="286"/>
      <c r="E402" s="287"/>
      <c r="F402" s="286"/>
      <c r="H402" s="288"/>
    </row>
    <row r="403" spans="1:8">
      <c r="A403" s="286"/>
      <c r="B403" s="271"/>
      <c r="D403" s="286"/>
      <c r="E403" s="287"/>
      <c r="F403" s="286"/>
      <c r="H403" s="288"/>
    </row>
    <row r="404" spans="1:8">
      <c r="A404" s="286"/>
      <c r="B404" s="271"/>
      <c r="D404" s="286"/>
      <c r="E404" s="287"/>
      <c r="F404" s="286"/>
      <c r="H404" s="288"/>
    </row>
    <row r="405" spans="1:8">
      <c r="A405" s="286"/>
      <c r="B405" s="271"/>
      <c r="D405" s="286"/>
      <c r="E405" s="287"/>
      <c r="F405" s="286"/>
      <c r="H405" s="288"/>
    </row>
    <row r="406" spans="1:8">
      <c r="A406" s="286"/>
      <c r="B406" s="271"/>
      <c r="D406" s="286"/>
      <c r="E406" s="287"/>
      <c r="F406" s="286"/>
      <c r="H406" s="288"/>
    </row>
    <row r="407" spans="1:8">
      <c r="A407" s="286"/>
      <c r="B407" s="271"/>
      <c r="D407" s="286"/>
      <c r="E407" s="287"/>
      <c r="F407" s="286"/>
      <c r="H407" s="288"/>
    </row>
    <row r="408" spans="1:8">
      <c r="A408" s="286"/>
      <c r="B408" s="271"/>
      <c r="D408" s="286"/>
      <c r="E408" s="287"/>
      <c r="F408" s="286"/>
      <c r="H408" s="288"/>
    </row>
    <row r="409" spans="1:8">
      <c r="A409" s="286"/>
      <c r="B409" s="271"/>
      <c r="D409" s="286"/>
      <c r="E409" s="287"/>
      <c r="F409" s="286"/>
      <c r="H409" s="288"/>
    </row>
    <row r="410" spans="1:8">
      <c r="A410" s="286"/>
      <c r="B410" s="271"/>
      <c r="D410" s="286"/>
      <c r="E410" s="287"/>
      <c r="F410" s="286"/>
      <c r="H410" s="288"/>
    </row>
    <row r="411" spans="1:8">
      <c r="A411" s="286"/>
      <c r="B411" s="271"/>
      <c r="D411" s="286"/>
      <c r="E411" s="287"/>
      <c r="F411" s="286"/>
      <c r="H411" s="288"/>
    </row>
    <row r="412" spans="1:8">
      <c r="A412" s="286"/>
      <c r="B412" s="271"/>
      <c r="D412" s="286"/>
      <c r="E412" s="287"/>
      <c r="F412" s="286"/>
      <c r="H412" s="288"/>
    </row>
    <row r="413" spans="1:8">
      <c r="A413" s="286"/>
      <c r="B413" s="271"/>
      <c r="D413" s="286"/>
      <c r="E413" s="287"/>
      <c r="F413" s="286"/>
      <c r="H413" s="288"/>
    </row>
    <row r="414" spans="1:8">
      <c r="A414" s="286"/>
      <c r="B414" s="271"/>
      <c r="D414" s="286"/>
      <c r="E414" s="287"/>
      <c r="F414" s="286"/>
      <c r="H414" s="288"/>
    </row>
    <row r="415" spans="1:8">
      <c r="A415" s="286"/>
      <c r="B415" s="271"/>
      <c r="D415" s="286"/>
      <c r="E415" s="287"/>
      <c r="F415" s="286"/>
      <c r="H415" s="288"/>
    </row>
    <row r="416" spans="1:8">
      <c r="A416" s="286"/>
      <c r="B416" s="271"/>
      <c r="D416" s="286"/>
      <c r="E416" s="287"/>
      <c r="F416" s="286"/>
      <c r="H416" s="288"/>
    </row>
    <row r="417" spans="1:8">
      <c r="A417" s="286"/>
      <c r="B417" s="271"/>
      <c r="D417" s="286"/>
      <c r="E417" s="287"/>
      <c r="F417" s="286"/>
      <c r="H417" s="288"/>
    </row>
    <row r="418" spans="1:8">
      <c r="A418" s="286"/>
      <c r="B418" s="271"/>
      <c r="D418" s="286"/>
      <c r="E418" s="287"/>
      <c r="F418" s="286"/>
      <c r="H418" s="288"/>
    </row>
    <row r="419" spans="1:8">
      <c r="A419" s="286"/>
      <c r="B419" s="271"/>
      <c r="D419" s="286"/>
      <c r="E419" s="287"/>
      <c r="F419" s="286"/>
      <c r="H419" s="288"/>
    </row>
    <row r="420" spans="1:8">
      <c r="A420" s="286"/>
      <c r="B420" s="271"/>
      <c r="D420" s="286"/>
      <c r="E420" s="287"/>
      <c r="F420" s="286"/>
      <c r="H420" s="288"/>
    </row>
    <row r="421" spans="1:8">
      <c r="A421" s="286"/>
      <c r="B421" s="271"/>
      <c r="D421" s="286"/>
      <c r="E421" s="287"/>
      <c r="F421" s="286"/>
      <c r="H421" s="288"/>
    </row>
    <row r="422" spans="1:8">
      <c r="A422" s="286"/>
      <c r="B422" s="271"/>
      <c r="D422" s="286"/>
      <c r="E422" s="287"/>
      <c r="F422" s="286"/>
      <c r="H422" s="288"/>
    </row>
    <row r="423" spans="1:8">
      <c r="A423" s="286"/>
      <c r="B423" s="271"/>
      <c r="D423" s="286"/>
      <c r="E423" s="287"/>
      <c r="F423" s="286"/>
      <c r="H423" s="288"/>
    </row>
    <row r="424" spans="1:8">
      <c r="A424" s="286"/>
      <c r="B424" s="271"/>
      <c r="D424" s="286"/>
      <c r="E424" s="287"/>
      <c r="F424" s="286"/>
      <c r="H424" s="288"/>
    </row>
    <row r="425" spans="1:8">
      <c r="A425" s="286"/>
      <c r="B425" s="271"/>
      <c r="D425" s="286"/>
      <c r="E425" s="287"/>
      <c r="F425" s="286"/>
      <c r="H425" s="288"/>
    </row>
    <row r="426" spans="1:8">
      <c r="A426" s="286"/>
      <c r="B426" s="271"/>
      <c r="D426" s="286"/>
      <c r="E426" s="287"/>
      <c r="F426" s="286"/>
      <c r="H426" s="288"/>
    </row>
    <row r="427" spans="1:8">
      <c r="A427" s="286"/>
      <c r="B427" s="271"/>
      <c r="D427" s="286"/>
      <c r="E427" s="287"/>
      <c r="F427" s="286"/>
      <c r="H427" s="288"/>
    </row>
    <row r="428" spans="1:8">
      <c r="A428" s="286"/>
      <c r="B428" s="271"/>
      <c r="D428" s="286"/>
      <c r="E428" s="287"/>
      <c r="F428" s="286"/>
      <c r="H428" s="288"/>
    </row>
    <row r="429" spans="1:8">
      <c r="A429" s="286"/>
      <c r="B429" s="271"/>
      <c r="D429" s="286"/>
      <c r="E429" s="287"/>
      <c r="F429" s="286"/>
      <c r="H429" s="288"/>
    </row>
    <row r="430" spans="1:8">
      <c r="A430" s="286"/>
      <c r="B430" s="271"/>
      <c r="D430" s="286"/>
      <c r="E430" s="287"/>
      <c r="F430" s="286"/>
      <c r="H430" s="288"/>
    </row>
    <row r="431" spans="1:8">
      <c r="A431" s="286"/>
      <c r="B431" s="271"/>
      <c r="D431" s="286"/>
      <c r="E431" s="287"/>
      <c r="F431" s="286"/>
      <c r="H431" s="288"/>
    </row>
    <row r="432" spans="1:8">
      <c r="A432" s="286"/>
      <c r="B432" s="271"/>
      <c r="D432" s="286"/>
      <c r="E432" s="287"/>
      <c r="F432" s="286"/>
      <c r="H432" s="288"/>
    </row>
    <row r="433" spans="1:8">
      <c r="A433" s="286"/>
      <c r="B433" s="271"/>
      <c r="D433" s="286"/>
      <c r="E433" s="287"/>
      <c r="F433" s="286"/>
      <c r="H433" s="288"/>
    </row>
    <row r="434" spans="1:8">
      <c r="A434" s="286"/>
      <c r="B434" s="271"/>
      <c r="D434" s="286"/>
      <c r="E434" s="287"/>
      <c r="F434" s="286"/>
      <c r="H434" s="288"/>
    </row>
    <row r="435" spans="1:8">
      <c r="A435" s="286"/>
      <c r="B435" s="271"/>
      <c r="D435" s="286"/>
      <c r="E435" s="287"/>
      <c r="F435" s="286"/>
      <c r="H435" s="288"/>
    </row>
    <row r="436" spans="1:8">
      <c r="A436" s="286"/>
      <c r="B436" s="271"/>
      <c r="D436" s="286"/>
      <c r="E436" s="287"/>
      <c r="F436" s="286"/>
      <c r="H436" s="288"/>
    </row>
    <row r="437" spans="1:8">
      <c r="A437" s="286"/>
      <c r="B437" s="271"/>
      <c r="D437" s="286"/>
      <c r="E437" s="287"/>
      <c r="F437" s="286"/>
      <c r="H437" s="288"/>
    </row>
    <row r="438" spans="1:8">
      <c r="A438" s="286"/>
      <c r="B438" s="271"/>
      <c r="D438" s="286"/>
      <c r="E438" s="287"/>
      <c r="F438" s="286"/>
      <c r="H438" s="288"/>
    </row>
    <row r="439" spans="1:8">
      <c r="A439" s="286"/>
      <c r="B439" s="271"/>
      <c r="D439" s="286"/>
      <c r="E439" s="287"/>
      <c r="F439" s="286"/>
      <c r="H439" s="288"/>
    </row>
    <row r="440" spans="1:8">
      <c r="A440" s="286"/>
      <c r="B440" s="271"/>
      <c r="D440" s="286"/>
      <c r="E440" s="287"/>
      <c r="F440" s="286"/>
      <c r="H440" s="288"/>
    </row>
    <row r="441" spans="1:8">
      <c r="A441" s="286"/>
      <c r="B441" s="271"/>
      <c r="D441" s="286"/>
      <c r="E441" s="287"/>
      <c r="F441" s="286"/>
      <c r="H441" s="288"/>
    </row>
    <row r="442" spans="1:8">
      <c r="A442" s="286"/>
      <c r="B442" s="271"/>
      <c r="D442" s="286"/>
      <c r="E442" s="287"/>
      <c r="F442" s="286"/>
      <c r="H442" s="288"/>
    </row>
    <row r="443" spans="1:8">
      <c r="A443" s="286"/>
      <c r="B443" s="271"/>
      <c r="D443" s="286"/>
      <c r="E443" s="287"/>
      <c r="F443" s="286"/>
      <c r="H443" s="288"/>
    </row>
    <row r="444" spans="1:8">
      <c r="A444" s="286"/>
      <c r="B444" s="271"/>
      <c r="D444" s="286"/>
      <c r="E444" s="287"/>
      <c r="F444" s="286"/>
      <c r="H444" s="288"/>
    </row>
    <row r="445" spans="1:8">
      <c r="A445" s="286"/>
      <c r="B445" s="271"/>
      <c r="D445" s="286"/>
      <c r="E445" s="287"/>
      <c r="F445" s="286"/>
      <c r="H445" s="288"/>
    </row>
    <row r="446" spans="1:8">
      <c r="A446" s="286"/>
      <c r="B446" s="271"/>
      <c r="D446" s="286"/>
      <c r="E446" s="287"/>
      <c r="F446" s="286"/>
      <c r="H446" s="288"/>
    </row>
    <row r="447" spans="1:8">
      <c r="A447" s="286"/>
      <c r="B447" s="271"/>
      <c r="D447" s="286"/>
      <c r="E447" s="287"/>
      <c r="F447" s="286"/>
      <c r="H447" s="288"/>
    </row>
    <row r="448" spans="1:8">
      <c r="A448" s="286"/>
      <c r="B448" s="271"/>
      <c r="D448" s="286"/>
      <c r="E448" s="287"/>
      <c r="F448" s="286"/>
      <c r="H448" s="288"/>
    </row>
    <row r="449" spans="1:8">
      <c r="A449" s="286"/>
      <c r="B449" s="271"/>
      <c r="D449" s="286"/>
      <c r="E449" s="287"/>
      <c r="F449" s="286"/>
      <c r="H449" s="288"/>
    </row>
    <row r="450" spans="1:8">
      <c r="A450" s="286"/>
      <c r="B450" s="271"/>
      <c r="D450" s="286"/>
      <c r="E450" s="287"/>
      <c r="F450" s="286"/>
      <c r="H450" s="288"/>
    </row>
    <row r="451" spans="1:8">
      <c r="A451" s="286"/>
      <c r="B451" s="271"/>
      <c r="D451" s="286"/>
      <c r="E451" s="287"/>
      <c r="F451" s="286"/>
      <c r="H451" s="288"/>
    </row>
    <row r="452" spans="1:8">
      <c r="A452" s="286"/>
      <c r="B452" s="271"/>
      <c r="D452" s="286"/>
      <c r="E452" s="287"/>
      <c r="F452" s="286"/>
      <c r="H452" s="288"/>
    </row>
    <row r="453" spans="1:8">
      <c r="A453" s="286"/>
      <c r="B453" s="271"/>
      <c r="D453" s="286"/>
      <c r="E453" s="287"/>
      <c r="F453" s="286"/>
      <c r="H453" s="288"/>
    </row>
    <row r="454" spans="1:8">
      <c r="A454" s="286"/>
      <c r="B454" s="271"/>
      <c r="D454" s="286"/>
      <c r="E454" s="287"/>
      <c r="F454" s="286"/>
      <c r="H454" s="288"/>
    </row>
    <row r="455" spans="1:8">
      <c r="A455" s="286"/>
      <c r="B455" s="271"/>
      <c r="D455" s="286"/>
      <c r="E455" s="287"/>
      <c r="F455" s="286"/>
      <c r="H455" s="288"/>
    </row>
    <row r="456" spans="1:8">
      <c r="A456" s="286"/>
      <c r="B456" s="271"/>
      <c r="D456" s="286"/>
      <c r="E456" s="287"/>
      <c r="F456" s="286"/>
      <c r="H456" s="288"/>
    </row>
    <row r="457" spans="1:8">
      <c r="A457" s="286"/>
      <c r="B457" s="271"/>
      <c r="D457" s="286"/>
      <c r="E457" s="287"/>
      <c r="F457" s="286"/>
      <c r="H457" s="288"/>
    </row>
    <row r="458" spans="1:8">
      <c r="A458" s="286"/>
      <c r="B458" s="271"/>
      <c r="D458" s="286"/>
      <c r="E458" s="287"/>
      <c r="F458" s="286"/>
      <c r="H458" s="288"/>
    </row>
    <row r="459" spans="1:8">
      <c r="A459" s="286"/>
      <c r="B459" s="271"/>
      <c r="D459" s="286"/>
      <c r="E459" s="287"/>
      <c r="F459" s="286"/>
      <c r="H459" s="288"/>
    </row>
    <row r="460" spans="1:8">
      <c r="A460" s="286"/>
      <c r="B460" s="271"/>
      <c r="D460" s="286"/>
      <c r="E460" s="287"/>
      <c r="F460" s="286"/>
      <c r="H460" s="288"/>
    </row>
    <row r="461" spans="1:8">
      <c r="A461" s="286"/>
      <c r="B461" s="271"/>
      <c r="D461" s="286"/>
      <c r="E461" s="287"/>
      <c r="F461" s="286"/>
      <c r="H461" s="288"/>
    </row>
    <row r="462" spans="1:8">
      <c r="A462" s="286"/>
      <c r="B462" s="271"/>
      <c r="D462" s="286"/>
      <c r="E462" s="287"/>
      <c r="F462" s="286"/>
      <c r="H462" s="288"/>
    </row>
    <row r="463" spans="1:8">
      <c r="A463" s="286"/>
      <c r="B463" s="271"/>
      <c r="D463" s="286"/>
      <c r="E463" s="287"/>
      <c r="F463" s="286"/>
      <c r="H463" s="288"/>
    </row>
    <row r="464" spans="1:8">
      <c r="A464" s="286"/>
      <c r="B464" s="271"/>
      <c r="D464" s="286"/>
      <c r="E464" s="287"/>
      <c r="F464" s="286"/>
      <c r="H464" s="288"/>
    </row>
    <row r="465" spans="1:8">
      <c r="A465" s="286"/>
      <c r="B465" s="271"/>
      <c r="D465" s="286"/>
      <c r="E465" s="287"/>
      <c r="F465" s="286"/>
      <c r="H465" s="288"/>
    </row>
    <row r="466" spans="1:8">
      <c r="A466" s="286"/>
      <c r="B466" s="271"/>
      <c r="D466" s="286"/>
      <c r="E466" s="287"/>
      <c r="F466" s="286"/>
      <c r="H466" s="288"/>
    </row>
    <row r="467" spans="1:8">
      <c r="A467" s="286"/>
      <c r="B467" s="271"/>
      <c r="D467" s="286"/>
      <c r="E467" s="287"/>
      <c r="F467" s="286"/>
      <c r="H467" s="288"/>
    </row>
    <row r="468" spans="1:8">
      <c r="A468" s="286"/>
      <c r="B468" s="271"/>
      <c r="D468" s="286"/>
      <c r="E468" s="287"/>
      <c r="F468" s="286"/>
      <c r="H468" s="288"/>
    </row>
    <row r="469" spans="1:8">
      <c r="A469" s="286"/>
      <c r="B469" s="271"/>
      <c r="D469" s="286"/>
      <c r="E469" s="287"/>
      <c r="F469" s="286"/>
      <c r="H469" s="288"/>
    </row>
    <row r="470" spans="1:8">
      <c r="A470" s="286"/>
      <c r="B470" s="271"/>
      <c r="D470" s="286"/>
      <c r="E470" s="287"/>
      <c r="F470" s="286"/>
      <c r="H470" s="288"/>
    </row>
    <row r="471" spans="1:8">
      <c r="A471" s="286"/>
      <c r="B471" s="271"/>
      <c r="D471" s="286"/>
      <c r="E471" s="287"/>
      <c r="F471" s="286"/>
      <c r="H471" s="288"/>
    </row>
    <row r="472" spans="1:8">
      <c r="A472" s="286"/>
      <c r="B472" s="271"/>
      <c r="D472" s="286"/>
      <c r="E472" s="287"/>
      <c r="F472" s="286"/>
      <c r="H472" s="288"/>
    </row>
    <row r="473" spans="1:8">
      <c r="A473" s="286"/>
      <c r="B473" s="271"/>
      <c r="D473" s="286"/>
      <c r="E473" s="287"/>
      <c r="F473" s="286"/>
      <c r="H473" s="288"/>
    </row>
    <row r="474" spans="1:8">
      <c r="A474" s="286"/>
      <c r="B474" s="271"/>
      <c r="D474" s="286"/>
      <c r="E474" s="287"/>
      <c r="F474" s="286"/>
      <c r="H474" s="288"/>
    </row>
    <row r="475" spans="1:8">
      <c r="A475" s="286"/>
      <c r="B475" s="271"/>
      <c r="D475" s="286"/>
      <c r="E475" s="287"/>
      <c r="F475" s="286"/>
      <c r="H475" s="288"/>
    </row>
    <row r="476" spans="1:8">
      <c r="A476" s="286"/>
      <c r="B476" s="271"/>
      <c r="D476" s="286"/>
      <c r="E476" s="287"/>
      <c r="F476" s="286"/>
      <c r="H476" s="288"/>
    </row>
    <row r="477" spans="1:8">
      <c r="A477" s="286"/>
      <c r="B477" s="271"/>
      <c r="D477" s="286"/>
      <c r="E477" s="287"/>
      <c r="F477" s="286"/>
      <c r="H477" s="288"/>
    </row>
    <row r="478" spans="1:8">
      <c r="A478" s="286"/>
      <c r="B478" s="271"/>
      <c r="D478" s="286"/>
      <c r="E478" s="287"/>
      <c r="F478" s="286"/>
      <c r="H478" s="288"/>
    </row>
    <row r="479" spans="1:8">
      <c r="A479" s="286"/>
      <c r="B479" s="271"/>
      <c r="D479" s="286"/>
      <c r="E479" s="287"/>
      <c r="F479" s="286"/>
      <c r="H479" s="288"/>
    </row>
    <row r="480" spans="1:8">
      <c r="A480" s="286"/>
      <c r="B480" s="271"/>
      <c r="D480" s="286"/>
      <c r="E480" s="287"/>
      <c r="F480" s="286"/>
      <c r="H480" s="288"/>
    </row>
    <row r="481" spans="1:8">
      <c r="A481" s="286"/>
      <c r="B481" s="271"/>
      <c r="D481" s="286"/>
      <c r="E481" s="287"/>
      <c r="F481" s="286"/>
      <c r="H481" s="288"/>
    </row>
    <row r="482" spans="1:8">
      <c r="A482" s="286"/>
      <c r="B482" s="271"/>
      <c r="D482" s="286"/>
      <c r="E482" s="287"/>
      <c r="F482" s="286"/>
      <c r="H482" s="288"/>
    </row>
    <row r="483" spans="1:8">
      <c r="A483" s="286"/>
      <c r="B483" s="271"/>
      <c r="D483" s="286"/>
      <c r="E483" s="287"/>
      <c r="F483" s="286"/>
      <c r="H483" s="288"/>
    </row>
    <row r="484" spans="1:8">
      <c r="A484" s="286"/>
      <c r="B484" s="271"/>
      <c r="D484" s="286"/>
      <c r="E484" s="287"/>
      <c r="F484" s="286"/>
      <c r="H484" s="288"/>
    </row>
    <row r="485" spans="1:8">
      <c r="A485" s="286"/>
      <c r="B485" s="271"/>
      <c r="D485" s="286"/>
      <c r="E485" s="287"/>
      <c r="F485" s="286"/>
      <c r="H485" s="288"/>
    </row>
    <row r="486" spans="1:8">
      <c r="A486" s="286"/>
      <c r="B486" s="271"/>
      <c r="D486" s="286"/>
      <c r="E486" s="287"/>
      <c r="F486" s="286"/>
      <c r="H486" s="288"/>
    </row>
    <row r="487" spans="1:8">
      <c r="A487" s="286"/>
      <c r="B487" s="271"/>
      <c r="D487" s="286"/>
      <c r="E487" s="287"/>
      <c r="F487" s="286"/>
      <c r="H487" s="288"/>
    </row>
    <row r="488" spans="1:8">
      <c r="A488" s="286"/>
      <c r="B488" s="271"/>
      <c r="D488" s="286"/>
      <c r="E488" s="287"/>
      <c r="F488" s="286"/>
      <c r="H488" s="288"/>
    </row>
    <row r="489" spans="1:8">
      <c r="A489" s="286"/>
      <c r="B489" s="271"/>
      <c r="D489" s="286"/>
      <c r="E489" s="287"/>
      <c r="F489" s="286"/>
      <c r="H489" s="288"/>
    </row>
    <row r="490" spans="1:8">
      <c r="A490" s="286"/>
      <c r="B490" s="271"/>
      <c r="D490" s="286"/>
      <c r="E490" s="287"/>
      <c r="F490" s="286"/>
      <c r="H490" s="288"/>
    </row>
    <row r="491" spans="1:8">
      <c r="A491" s="286"/>
      <c r="B491" s="271"/>
      <c r="D491" s="286"/>
      <c r="E491" s="287"/>
      <c r="F491" s="286"/>
      <c r="H491" s="288"/>
    </row>
    <row r="492" spans="1:8">
      <c r="A492" s="286"/>
      <c r="B492" s="271"/>
      <c r="D492" s="286"/>
      <c r="E492" s="287"/>
      <c r="F492" s="286"/>
      <c r="H492" s="288"/>
    </row>
    <row r="493" spans="1:8">
      <c r="A493" s="286"/>
      <c r="B493" s="271"/>
      <c r="D493" s="286"/>
      <c r="E493" s="287"/>
      <c r="F493" s="286"/>
      <c r="H493" s="288"/>
    </row>
    <row r="494" spans="1:8">
      <c r="A494" s="286"/>
      <c r="B494" s="271"/>
      <c r="D494" s="286"/>
      <c r="E494" s="287"/>
      <c r="F494" s="286"/>
      <c r="H494" s="288"/>
    </row>
    <row r="495" spans="1:8">
      <c r="A495" s="286"/>
      <c r="B495" s="271"/>
      <c r="D495" s="286"/>
      <c r="E495" s="287"/>
      <c r="F495" s="286"/>
      <c r="H495" s="288"/>
    </row>
    <row r="496" spans="1:8">
      <c r="A496" s="286"/>
      <c r="B496" s="271"/>
      <c r="D496" s="286"/>
      <c r="E496" s="287"/>
      <c r="F496" s="286"/>
      <c r="H496" s="288"/>
    </row>
    <row r="497" spans="1:8">
      <c r="A497" s="286"/>
      <c r="B497" s="271"/>
      <c r="D497" s="286"/>
      <c r="E497" s="287"/>
      <c r="F497" s="286"/>
      <c r="H497" s="288"/>
    </row>
    <row r="498" spans="1:8">
      <c r="A498" s="286"/>
      <c r="B498" s="271"/>
      <c r="D498" s="286"/>
      <c r="E498" s="287"/>
      <c r="F498" s="286"/>
      <c r="H498" s="288"/>
    </row>
    <row r="499" spans="1:8">
      <c r="A499" s="286"/>
      <c r="B499" s="271"/>
      <c r="D499" s="286"/>
      <c r="E499" s="287"/>
      <c r="F499" s="286"/>
      <c r="H499" s="288"/>
    </row>
    <row r="500" spans="1:8">
      <c r="A500" s="286"/>
      <c r="B500" s="271"/>
      <c r="D500" s="286"/>
      <c r="E500" s="287"/>
      <c r="F500" s="286"/>
      <c r="H500" s="288"/>
    </row>
    <row r="501" spans="1:8">
      <c r="A501" s="286"/>
      <c r="B501" s="271"/>
      <c r="D501" s="286"/>
      <c r="E501" s="287"/>
      <c r="F501" s="286"/>
      <c r="H501" s="288"/>
    </row>
    <row r="502" spans="1:8">
      <c r="A502" s="286"/>
      <c r="B502" s="271"/>
      <c r="D502" s="286"/>
      <c r="E502" s="287"/>
      <c r="F502" s="286"/>
      <c r="H502" s="288"/>
    </row>
    <row r="503" spans="1:8">
      <c r="A503" s="286"/>
      <c r="B503" s="271"/>
      <c r="D503" s="286"/>
      <c r="E503" s="287"/>
      <c r="F503" s="286"/>
      <c r="H503" s="288"/>
    </row>
    <row r="504" spans="1:8">
      <c r="A504" s="286"/>
      <c r="B504" s="271"/>
      <c r="D504" s="286"/>
      <c r="E504" s="287"/>
      <c r="F504" s="286"/>
      <c r="H504" s="288"/>
    </row>
    <row r="505" spans="1:8">
      <c r="A505" s="286"/>
      <c r="B505" s="271"/>
      <c r="D505" s="286"/>
      <c r="E505" s="287"/>
      <c r="F505" s="286"/>
      <c r="H505" s="288"/>
    </row>
    <row r="506" spans="1:8">
      <c r="A506" s="286"/>
      <c r="B506" s="271"/>
      <c r="D506" s="286"/>
      <c r="E506" s="287"/>
      <c r="F506" s="286"/>
      <c r="H506" s="288"/>
    </row>
    <row r="507" spans="1:8">
      <c r="A507" s="286"/>
      <c r="B507" s="271"/>
      <c r="D507" s="286"/>
      <c r="E507" s="287"/>
      <c r="F507" s="286"/>
      <c r="H507" s="288"/>
    </row>
    <row r="508" spans="1:8">
      <c r="A508" s="286"/>
      <c r="B508" s="271"/>
      <c r="D508" s="286"/>
      <c r="E508" s="287"/>
      <c r="F508" s="286"/>
      <c r="H508" s="288"/>
    </row>
    <row r="509" spans="1:8">
      <c r="A509" s="286"/>
      <c r="B509" s="271"/>
      <c r="D509" s="286"/>
      <c r="E509" s="287"/>
      <c r="F509" s="286"/>
      <c r="H509" s="288"/>
    </row>
    <row r="510" spans="1:8">
      <c r="A510" s="286"/>
      <c r="B510" s="271"/>
      <c r="D510" s="286"/>
      <c r="E510" s="287"/>
      <c r="F510" s="286"/>
      <c r="H510" s="288"/>
    </row>
    <row r="511" spans="1:8">
      <c r="A511" s="286"/>
      <c r="B511" s="271"/>
      <c r="D511" s="286"/>
      <c r="E511" s="287"/>
      <c r="F511" s="286"/>
      <c r="H511" s="288"/>
    </row>
    <row r="512" spans="1:8">
      <c r="A512" s="286"/>
      <c r="B512" s="271"/>
      <c r="D512" s="286"/>
      <c r="E512" s="287"/>
      <c r="F512" s="286"/>
      <c r="H512" s="288"/>
    </row>
    <row r="513" spans="1:8">
      <c r="A513" s="286"/>
      <c r="B513" s="271"/>
      <c r="D513" s="286"/>
      <c r="E513" s="287"/>
      <c r="F513" s="286"/>
      <c r="H513" s="288"/>
    </row>
    <row r="514" spans="1:8">
      <c r="A514" s="286"/>
      <c r="B514" s="271"/>
      <c r="D514" s="286"/>
      <c r="E514" s="287"/>
      <c r="F514" s="286"/>
      <c r="H514" s="288"/>
    </row>
    <row r="515" spans="1:8">
      <c r="A515" s="286"/>
      <c r="B515" s="271"/>
      <c r="D515" s="286"/>
      <c r="E515" s="287"/>
      <c r="F515" s="286"/>
      <c r="H515" s="288"/>
    </row>
    <row r="516" spans="1:8">
      <c r="A516" s="286"/>
      <c r="B516" s="271"/>
      <c r="D516" s="286"/>
      <c r="E516" s="287"/>
      <c r="F516" s="286"/>
      <c r="H516" s="288"/>
    </row>
    <row r="517" spans="1:8">
      <c r="A517" s="286"/>
      <c r="B517" s="271"/>
      <c r="D517" s="286"/>
      <c r="E517" s="287"/>
      <c r="F517" s="286"/>
      <c r="H517" s="288"/>
    </row>
    <row r="518" spans="1:8">
      <c r="A518" s="286"/>
      <c r="B518" s="271"/>
      <c r="D518" s="286"/>
      <c r="E518" s="287"/>
      <c r="F518" s="286"/>
      <c r="H518" s="288"/>
    </row>
    <row r="519" spans="1:8">
      <c r="A519" s="286"/>
      <c r="B519" s="271"/>
      <c r="D519" s="286"/>
      <c r="E519" s="287"/>
      <c r="F519" s="286"/>
      <c r="H519" s="288"/>
    </row>
    <row r="520" spans="1:8">
      <c r="A520" s="286"/>
      <c r="B520" s="271"/>
      <c r="D520" s="286"/>
      <c r="E520" s="287"/>
      <c r="F520" s="286"/>
      <c r="H520" s="288"/>
    </row>
    <row r="521" spans="1:8">
      <c r="A521" s="286"/>
      <c r="B521" s="271"/>
      <c r="D521" s="286"/>
      <c r="E521" s="287"/>
      <c r="F521" s="286"/>
      <c r="H521" s="288"/>
    </row>
    <row r="522" spans="1:8">
      <c r="A522" s="286"/>
      <c r="B522" s="271"/>
      <c r="D522" s="286"/>
      <c r="E522" s="287"/>
      <c r="F522" s="286"/>
      <c r="H522" s="288"/>
    </row>
    <row r="523" spans="1:8">
      <c r="A523" s="286"/>
      <c r="B523" s="271"/>
      <c r="D523" s="286"/>
      <c r="E523" s="287"/>
      <c r="F523" s="286"/>
      <c r="H523" s="288"/>
    </row>
    <row r="524" spans="1:8">
      <c r="A524" s="286"/>
      <c r="B524" s="271"/>
      <c r="D524" s="286"/>
      <c r="E524" s="287"/>
      <c r="F524" s="286"/>
      <c r="H524" s="288"/>
    </row>
    <row r="525" spans="1:8">
      <c r="A525" s="286"/>
      <c r="B525" s="271"/>
      <c r="D525" s="286"/>
      <c r="E525" s="287"/>
      <c r="F525" s="286"/>
      <c r="H525" s="288"/>
    </row>
    <row r="526" spans="1:8">
      <c r="A526" s="286"/>
      <c r="B526" s="271"/>
      <c r="D526" s="286"/>
      <c r="E526" s="287"/>
      <c r="F526" s="286"/>
      <c r="H526" s="288"/>
    </row>
    <row r="527" spans="1:8">
      <c r="A527" s="286"/>
      <c r="B527" s="271"/>
      <c r="D527" s="286"/>
      <c r="E527" s="287"/>
      <c r="F527" s="286"/>
      <c r="H527" s="288"/>
    </row>
    <row r="528" spans="1:8">
      <c r="A528" s="286"/>
      <c r="B528" s="271"/>
      <c r="D528" s="286"/>
      <c r="E528" s="287"/>
      <c r="F528" s="286"/>
      <c r="H528" s="288"/>
    </row>
    <row r="529" spans="1:8">
      <c r="A529" s="286"/>
      <c r="B529" s="271"/>
      <c r="D529" s="286"/>
      <c r="E529" s="287"/>
      <c r="F529" s="286"/>
      <c r="H529" s="288"/>
    </row>
    <row r="530" spans="1:8">
      <c r="A530" s="286"/>
      <c r="B530" s="271"/>
      <c r="D530" s="286"/>
      <c r="E530" s="287"/>
      <c r="F530" s="286"/>
      <c r="H530" s="288"/>
    </row>
    <row r="531" spans="1:8">
      <c r="A531" s="286"/>
      <c r="B531" s="271"/>
      <c r="D531" s="286"/>
      <c r="E531" s="287"/>
      <c r="F531" s="286"/>
      <c r="H531" s="288"/>
    </row>
    <row r="532" spans="1:8">
      <c r="A532" s="286"/>
      <c r="B532" s="271"/>
      <c r="D532" s="286"/>
      <c r="E532" s="287"/>
      <c r="F532" s="286"/>
      <c r="H532" s="288"/>
    </row>
    <row r="533" spans="1:8">
      <c r="A533" s="286"/>
      <c r="B533" s="271"/>
      <c r="D533" s="286"/>
      <c r="E533" s="287"/>
      <c r="F533" s="286"/>
      <c r="H533" s="288"/>
    </row>
    <row r="534" spans="1:8">
      <c r="A534" s="286"/>
      <c r="B534" s="271"/>
      <c r="D534" s="286"/>
      <c r="E534" s="287"/>
      <c r="F534" s="286"/>
      <c r="H534" s="288"/>
    </row>
    <row r="535" spans="1:8">
      <c r="A535" s="286"/>
      <c r="B535" s="271"/>
      <c r="D535" s="286"/>
      <c r="E535" s="287"/>
      <c r="F535" s="286"/>
      <c r="H535" s="288"/>
    </row>
    <row r="536" spans="1:8">
      <c r="A536" s="286"/>
      <c r="B536" s="271"/>
      <c r="D536" s="286"/>
      <c r="E536" s="287"/>
      <c r="F536" s="286"/>
      <c r="H536" s="288"/>
    </row>
    <row r="537" spans="1:8">
      <c r="A537" s="286"/>
      <c r="B537" s="271"/>
      <c r="D537" s="286"/>
      <c r="E537" s="287"/>
      <c r="F537" s="286"/>
      <c r="H537" s="288"/>
    </row>
    <row r="538" spans="1:8">
      <c r="A538" s="286"/>
      <c r="B538" s="271"/>
      <c r="D538" s="286"/>
      <c r="E538" s="287"/>
      <c r="F538" s="286"/>
      <c r="H538" s="288"/>
    </row>
    <row r="539" spans="1:8">
      <c r="A539" s="286"/>
      <c r="B539" s="271"/>
      <c r="D539" s="286"/>
      <c r="E539" s="287"/>
      <c r="F539" s="286"/>
      <c r="H539" s="288"/>
    </row>
    <row r="540" spans="1:8">
      <c r="A540" s="286"/>
      <c r="B540" s="271"/>
      <c r="D540" s="286"/>
      <c r="E540" s="287"/>
      <c r="F540" s="286"/>
      <c r="H540" s="288"/>
    </row>
    <row r="541" spans="1:8">
      <c r="A541" s="286"/>
      <c r="B541" s="271"/>
      <c r="D541" s="286"/>
      <c r="E541" s="287"/>
      <c r="F541" s="286"/>
      <c r="H541" s="288"/>
    </row>
    <row r="542" spans="1:8">
      <c r="A542" s="286"/>
      <c r="B542" s="271"/>
      <c r="D542" s="286"/>
      <c r="E542" s="287"/>
      <c r="F542" s="286"/>
      <c r="H542" s="288"/>
    </row>
    <row r="543" spans="1:8">
      <c r="A543" s="286"/>
      <c r="B543" s="271"/>
      <c r="D543" s="286"/>
      <c r="E543" s="287"/>
      <c r="F543" s="286"/>
      <c r="H543" s="288"/>
    </row>
    <row r="544" spans="1:8">
      <c r="A544" s="286"/>
      <c r="B544" s="271"/>
      <c r="D544" s="286"/>
      <c r="E544" s="287"/>
      <c r="F544" s="286"/>
      <c r="H544" s="288"/>
    </row>
    <row r="545" spans="1:8">
      <c r="A545" s="286"/>
      <c r="B545" s="271"/>
      <c r="D545" s="286"/>
      <c r="E545" s="287"/>
      <c r="F545" s="286"/>
      <c r="H545" s="288"/>
    </row>
    <row r="546" spans="1:8">
      <c r="A546" s="286"/>
      <c r="B546" s="271"/>
      <c r="D546" s="286"/>
      <c r="E546" s="287"/>
      <c r="F546" s="286"/>
      <c r="H546" s="288"/>
    </row>
    <row r="547" spans="1:8">
      <c r="A547" s="286"/>
      <c r="B547" s="271"/>
      <c r="D547" s="286"/>
      <c r="E547" s="287"/>
      <c r="F547" s="286"/>
      <c r="H547" s="288"/>
    </row>
    <row r="548" spans="1:8">
      <c r="A548" s="286"/>
      <c r="B548" s="271"/>
      <c r="D548" s="286"/>
      <c r="E548" s="287"/>
      <c r="F548" s="286"/>
      <c r="H548" s="288"/>
    </row>
    <row r="549" spans="1:8">
      <c r="A549" s="286"/>
      <c r="B549" s="271"/>
      <c r="D549" s="286"/>
      <c r="E549" s="287"/>
      <c r="F549" s="286"/>
      <c r="H549" s="288"/>
    </row>
    <row r="550" spans="1:8">
      <c r="A550" s="286"/>
      <c r="B550" s="271"/>
      <c r="D550" s="286"/>
      <c r="E550" s="287"/>
      <c r="F550" s="286"/>
      <c r="H550" s="288"/>
    </row>
    <row r="551" spans="1:8">
      <c r="A551" s="286"/>
      <c r="B551" s="271"/>
      <c r="D551" s="286"/>
      <c r="E551" s="287"/>
      <c r="F551" s="286"/>
      <c r="H551" s="288"/>
    </row>
    <row r="552" spans="1:8">
      <c r="A552" s="286"/>
      <c r="B552" s="271"/>
      <c r="D552" s="286"/>
      <c r="E552" s="287"/>
      <c r="F552" s="286"/>
      <c r="H552" s="288"/>
    </row>
    <row r="553" spans="1:8">
      <c r="A553" s="286"/>
      <c r="B553" s="271"/>
      <c r="D553" s="286"/>
      <c r="E553" s="287"/>
      <c r="F553" s="286"/>
      <c r="H553" s="288"/>
    </row>
    <row r="554" spans="1:8">
      <c r="A554" s="286"/>
      <c r="B554" s="271"/>
      <c r="D554" s="286"/>
      <c r="E554" s="287"/>
      <c r="F554" s="286"/>
      <c r="H554" s="288"/>
    </row>
    <row r="555" spans="1:8">
      <c r="A555" s="286"/>
      <c r="B555" s="271"/>
      <c r="D555" s="286"/>
      <c r="E555" s="287"/>
      <c r="F555" s="286"/>
      <c r="H555" s="288"/>
    </row>
    <row r="556" spans="1:8">
      <c r="A556" s="286"/>
      <c r="B556" s="271"/>
      <c r="D556" s="286"/>
      <c r="E556" s="287"/>
      <c r="F556" s="286"/>
      <c r="H556" s="288"/>
    </row>
    <row r="557" spans="1:8">
      <c r="A557" s="286"/>
      <c r="B557" s="271"/>
      <c r="D557" s="286"/>
      <c r="E557" s="287"/>
      <c r="F557" s="286"/>
      <c r="H557" s="288"/>
    </row>
    <row r="558" spans="1:8">
      <c r="A558" s="286"/>
      <c r="B558" s="271"/>
      <c r="D558" s="286"/>
      <c r="E558" s="287"/>
      <c r="F558" s="286"/>
      <c r="H558" s="288"/>
    </row>
    <row r="559" spans="1:8">
      <c r="A559" s="286"/>
      <c r="B559" s="271"/>
      <c r="D559" s="286"/>
      <c r="E559" s="287"/>
      <c r="F559" s="286"/>
      <c r="H559" s="288"/>
    </row>
    <row r="560" spans="1:8">
      <c r="A560" s="286"/>
      <c r="B560" s="271"/>
      <c r="D560" s="286"/>
      <c r="E560" s="287"/>
      <c r="F560" s="286"/>
      <c r="H560" s="288"/>
    </row>
    <row r="561" spans="1:8">
      <c r="A561" s="286"/>
      <c r="B561" s="271"/>
      <c r="D561" s="286"/>
      <c r="E561" s="287"/>
      <c r="F561" s="286"/>
      <c r="H561" s="288"/>
    </row>
    <row r="562" spans="1:8">
      <c r="A562" s="286"/>
      <c r="B562" s="271"/>
      <c r="D562" s="286"/>
      <c r="E562" s="287"/>
      <c r="F562" s="286"/>
      <c r="H562" s="288"/>
    </row>
    <row r="563" spans="1:8">
      <c r="A563" s="286"/>
      <c r="B563" s="271"/>
      <c r="D563" s="286"/>
      <c r="E563" s="287"/>
      <c r="F563" s="286"/>
      <c r="H563" s="288"/>
    </row>
    <row r="564" spans="1:8">
      <c r="A564" s="286"/>
      <c r="B564" s="271"/>
      <c r="D564" s="286"/>
      <c r="E564" s="287"/>
      <c r="F564" s="286"/>
      <c r="H564" s="288"/>
    </row>
    <row r="565" spans="1:8">
      <c r="A565" s="286"/>
      <c r="B565" s="271"/>
      <c r="D565" s="286"/>
      <c r="E565" s="287"/>
      <c r="F565" s="286"/>
      <c r="H565" s="288"/>
    </row>
    <row r="566" spans="1:8">
      <c r="A566" s="286"/>
      <c r="B566" s="271"/>
      <c r="D566" s="286"/>
      <c r="E566" s="287"/>
      <c r="F566" s="286"/>
      <c r="H566" s="288"/>
    </row>
    <row r="567" spans="1:8">
      <c r="A567" s="286"/>
      <c r="B567" s="271"/>
      <c r="D567" s="286"/>
      <c r="E567" s="287"/>
      <c r="F567" s="286"/>
      <c r="H567" s="288"/>
    </row>
    <row r="568" spans="1:8">
      <c r="A568" s="286"/>
      <c r="B568" s="271"/>
      <c r="D568" s="286"/>
      <c r="E568" s="287"/>
      <c r="F568" s="286"/>
      <c r="H568" s="288"/>
    </row>
    <row r="569" spans="1:8">
      <c r="A569" s="286"/>
      <c r="B569" s="271"/>
      <c r="D569" s="286"/>
      <c r="E569" s="287"/>
      <c r="F569" s="286"/>
      <c r="H569" s="288"/>
    </row>
    <row r="570" spans="1:8">
      <c r="A570" s="286"/>
      <c r="B570" s="271"/>
      <c r="D570" s="286"/>
      <c r="E570" s="287"/>
      <c r="F570" s="286"/>
      <c r="H570" s="288"/>
    </row>
    <row r="571" spans="1:8">
      <c r="A571" s="286"/>
      <c r="B571" s="271"/>
      <c r="D571" s="286"/>
      <c r="E571" s="287"/>
      <c r="F571" s="286"/>
      <c r="H571" s="288"/>
    </row>
    <row r="572" spans="1:8">
      <c r="A572" s="286"/>
      <c r="B572" s="271"/>
      <c r="D572" s="286"/>
      <c r="E572" s="287"/>
      <c r="F572" s="286"/>
      <c r="H572" s="288"/>
    </row>
    <row r="573" spans="1:8">
      <c r="A573" s="286"/>
      <c r="B573" s="271"/>
      <c r="D573" s="286"/>
      <c r="E573" s="287"/>
      <c r="F573" s="286"/>
      <c r="H573" s="288"/>
    </row>
    <row r="574" spans="1:8">
      <c r="A574" s="286"/>
      <c r="B574" s="271"/>
      <c r="D574" s="286"/>
      <c r="E574" s="287"/>
      <c r="F574" s="286"/>
      <c r="H574" s="288"/>
    </row>
    <row r="575" spans="1:8">
      <c r="A575" s="286"/>
      <c r="B575" s="271"/>
      <c r="D575" s="286"/>
      <c r="E575" s="287"/>
      <c r="F575" s="286"/>
      <c r="H575" s="288"/>
    </row>
    <row r="576" spans="1:8">
      <c r="A576" s="286"/>
      <c r="B576" s="271"/>
      <c r="D576" s="286"/>
      <c r="E576" s="287"/>
      <c r="F576" s="286"/>
      <c r="H576" s="288"/>
    </row>
    <row r="577" spans="1:8">
      <c r="A577" s="286"/>
      <c r="B577" s="271"/>
      <c r="D577" s="286"/>
      <c r="E577" s="287"/>
      <c r="F577" s="286"/>
      <c r="H577" s="288"/>
    </row>
    <row r="578" spans="1:8">
      <c r="A578" s="286"/>
      <c r="B578" s="271"/>
      <c r="D578" s="286"/>
      <c r="E578" s="287"/>
      <c r="F578" s="286"/>
      <c r="H578" s="288"/>
    </row>
    <row r="579" spans="1:8">
      <c r="A579" s="286"/>
      <c r="B579" s="271"/>
      <c r="D579" s="286"/>
      <c r="E579" s="287"/>
      <c r="F579" s="286"/>
      <c r="H579" s="288"/>
    </row>
    <row r="580" spans="1:8">
      <c r="A580" s="286"/>
      <c r="B580" s="271"/>
      <c r="D580" s="286"/>
      <c r="E580" s="287"/>
      <c r="F580" s="286"/>
      <c r="H580" s="288"/>
    </row>
    <row r="581" spans="1:8">
      <c r="A581" s="286"/>
      <c r="B581" s="271"/>
      <c r="D581" s="286"/>
      <c r="E581" s="287"/>
      <c r="F581" s="286"/>
      <c r="H581" s="288"/>
    </row>
    <row r="582" spans="1:8">
      <c r="A582" s="286"/>
      <c r="B582" s="271"/>
      <c r="D582" s="286"/>
      <c r="E582" s="287"/>
      <c r="F582" s="286"/>
      <c r="H582" s="288"/>
    </row>
    <row r="583" spans="1:8">
      <c r="A583" s="286"/>
      <c r="B583" s="271"/>
      <c r="D583" s="286"/>
      <c r="E583" s="287"/>
      <c r="F583" s="286"/>
      <c r="H583" s="288"/>
    </row>
    <row r="584" spans="1:8">
      <c r="A584" s="286"/>
      <c r="B584" s="271"/>
      <c r="D584" s="286"/>
      <c r="E584" s="287"/>
      <c r="F584" s="286"/>
      <c r="H584" s="288"/>
    </row>
    <row r="585" spans="1:8">
      <c r="A585" s="286"/>
      <c r="B585" s="271"/>
      <c r="D585" s="286"/>
      <c r="E585" s="287"/>
      <c r="F585" s="286"/>
      <c r="H585" s="288"/>
    </row>
    <row r="586" spans="1:8">
      <c r="A586" s="286"/>
      <c r="B586" s="271"/>
      <c r="D586" s="286"/>
      <c r="E586" s="287"/>
      <c r="F586" s="286"/>
      <c r="H586" s="288"/>
    </row>
    <row r="587" spans="1:8">
      <c r="A587" s="286"/>
      <c r="B587" s="271"/>
      <c r="D587" s="286"/>
      <c r="E587" s="287"/>
      <c r="F587" s="286"/>
      <c r="H587" s="288"/>
    </row>
    <row r="588" spans="1:8">
      <c r="A588" s="286"/>
      <c r="B588" s="271"/>
      <c r="D588" s="286"/>
      <c r="E588" s="287"/>
      <c r="F588" s="286"/>
      <c r="H588" s="288"/>
    </row>
    <row r="589" spans="1:8">
      <c r="A589" s="286"/>
      <c r="B589" s="271"/>
      <c r="D589" s="286"/>
      <c r="E589" s="287"/>
      <c r="F589" s="286"/>
      <c r="H589" s="288"/>
    </row>
    <row r="590" spans="1:8">
      <c r="A590" s="286"/>
      <c r="B590" s="271"/>
      <c r="D590" s="286"/>
      <c r="E590" s="287"/>
      <c r="F590" s="286"/>
      <c r="H590" s="288"/>
    </row>
    <row r="591" spans="1:8">
      <c r="A591" s="286"/>
      <c r="B591" s="271"/>
      <c r="D591" s="286"/>
      <c r="E591" s="287"/>
      <c r="F591" s="286"/>
      <c r="H591" s="288"/>
    </row>
    <row r="592" spans="1:8">
      <c r="A592" s="286"/>
      <c r="B592" s="271"/>
      <c r="D592" s="286"/>
      <c r="E592" s="287"/>
      <c r="F592" s="286"/>
      <c r="H592" s="288"/>
    </row>
    <row r="593" spans="1:8">
      <c r="A593" s="286"/>
      <c r="B593" s="271"/>
      <c r="D593" s="286"/>
      <c r="E593" s="287"/>
      <c r="F593" s="286"/>
      <c r="H593" s="288"/>
    </row>
    <row r="594" spans="1:8">
      <c r="A594" s="286"/>
      <c r="B594" s="271"/>
      <c r="D594" s="286"/>
      <c r="E594" s="287"/>
      <c r="F594" s="286"/>
      <c r="H594" s="288"/>
    </row>
    <row r="595" spans="1:8">
      <c r="A595" s="286"/>
      <c r="B595" s="271"/>
      <c r="D595" s="286"/>
      <c r="E595" s="287"/>
      <c r="F595" s="286"/>
      <c r="H595" s="288"/>
    </row>
    <row r="596" spans="1:8">
      <c r="A596" s="286"/>
      <c r="B596" s="271"/>
      <c r="D596" s="286"/>
      <c r="E596" s="287"/>
      <c r="F596" s="286"/>
      <c r="H596" s="288"/>
    </row>
    <row r="597" spans="1:8">
      <c r="A597" s="286"/>
      <c r="B597" s="271"/>
      <c r="D597" s="286"/>
      <c r="E597" s="287"/>
      <c r="F597" s="286"/>
      <c r="H597" s="288"/>
    </row>
    <row r="598" spans="1:8">
      <c r="A598" s="286"/>
      <c r="B598" s="271"/>
      <c r="D598" s="286"/>
      <c r="E598" s="287"/>
      <c r="F598" s="286"/>
      <c r="H598" s="288"/>
    </row>
    <row r="599" spans="1:8">
      <c r="A599" s="286"/>
      <c r="B599" s="271"/>
      <c r="D599" s="286"/>
      <c r="E599" s="287"/>
      <c r="F599" s="286"/>
      <c r="H599" s="288"/>
    </row>
    <row r="600" spans="1:8">
      <c r="A600" s="286"/>
      <c r="B600" s="271"/>
      <c r="D600" s="286"/>
      <c r="E600" s="287"/>
      <c r="F600" s="286"/>
      <c r="H600" s="288"/>
    </row>
    <row r="601" spans="1:8">
      <c r="A601" s="286"/>
      <c r="B601" s="271"/>
      <c r="D601" s="286"/>
      <c r="E601" s="287"/>
      <c r="F601" s="286"/>
      <c r="H601" s="288"/>
    </row>
    <row r="602" spans="1:8">
      <c r="A602" s="286"/>
      <c r="B602" s="271"/>
      <c r="D602" s="286"/>
      <c r="E602" s="287"/>
      <c r="F602" s="286"/>
      <c r="H602" s="288"/>
    </row>
    <row r="603" spans="1:8">
      <c r="A603" s="286"/>
      <c r="B603" s="271"/>
      <c r="D603" s="286"/>
      <c r="E603" s="287"/>
      <c r="F603" s="286"/>
      <c r="H603" s="288"/>
    </row>
    <row r="604" spans="1:8">
      <c r="A604" s="286"/>
      <c r="B604" s="271"/>
      <c r="D604" s="286"/>
      <c r="E604" s="287"/>
      <c r="F604" s="286"/>
      <c r="H604" s="288"/>
    </row>
    <row r="605" spans="1:8">
      <c r="A605" s="286"/>
      <c r="B605" s="271"/>
      <c r="D605" s="286"/>
      <c r="E605" s="287"/>
      <c r="F605" s="286"/>
      <c r="H605" s="288"/>
    </row>
    <row r="606" spans="1:8">
      <c r="A606" s="286"/>
      <c r="B606" s="271"/>
      <c r="D606" s="286"/>
      <c r="E606" s="287"/>
      <c r="F606" s="286"/>
      <c r="H606" s="288"/>
    </row>
    <row r="607" spans="1:8">
      <c r="A607" s="286"/>
      <c r="B607" s="271"/>
      <c r="D607" s="286"/>
      <c r="E607" s="287"/>
      <c r="F607" s="286"/>
      <c r="H607" s="288"/>
    </row>
    <row r="608" spans="1:8">
      <c r="A608" s="286"/>
      <c r="B608" s="271"/>
      <c r="D608" s="286"/>
      <c r="E608" s="287"/>
      <c r="F608" s="286"/>
      <c r="H608" s="288"/>
    </row>
    <row r="609" spans="1:8">
      <c r="A609" s="286"/>
      <c r="B609" s="271"/>
      <c r="D609" s="286"/>
      <c r="E609" s="287"/>
      <c r="F609" s="286"/>
      <c r="H609" s="288"/>
    </row>
    <row r="610" spans="1:8">
      <c r="A610" s="286"/>
      <c r="B610" s="271"/>
      <c r="D610" s="286"/>
      <c r="E610" s="287"/>
      <c r="F610" s="286"/>
      <c r="H610" s="288"/>
    </row>
    <row r="611" spans="1:8">
      <c r="A611" s="286"/>
      <c r="B611" s="271"/>
      <c r="D611" s="286"/>
      <c r="E611" s="287"/>
      <c r="F611" s="286"/>
      <c r="H611" s="288"/>
    </row>
    <row r="612" spans="1:8">
      <c r="A612" s="286"/>
      <c r="B612" s="271"/>
      <c r="D612" s="286"/>
      <c r="E612" s="287"/>
      <c r="F612" s="286"/>
      <c r="H612" s="288"/>
    </row>
    <row r="613" spans="1:8">
      <c r="A613" s="286"/>
      <c r="B613" s="271"/>
      <c r="D613" s="286"/>
      <c r="E613" s="287"/>
      <c r="F613" s="286"/>
      <c r="H613" s="288"/>
    </row>
    <row r="614" spans="1:8">
      <c r="A614" s="286"/>
      <c r="B614" s="271"/>
      <c r="D614" s="286"/>
      <c r="E614" s="287"/>
      <c r="F614" s="286"/>
      <c r="H614" s="288"/>
    </row>
    <row r="615" spans="1:8">
      <c r="A615" s="286"/>
      <c r="B615" s="271"/>
      <c r="D615" s="286"/>
      <c r="E615" s="287"/>
      <c r="F615" s="286"/>
      <c r="H615" s="288"/>
    </row>
    <row r="616" spans="1:8">
      <c r="A616" s="286"/>
      <c r="B616" s="271"/>
      <c r="D616" s="286"/>
      <c r="E616" s="287"/>
      <c r="F616" s="286"/>
      <c r="H616" s="288"/>
    </row>
    <row r="617" spans="1:8">
      <c r="A617" s="286"/>
      <c r="B617" s="271"/>
      <c r="D617" s="286"/>
      <c r="E617" s="287"/>
      <c r="F617" s="286"/>
      <c r="H617" s="288"/>
    </row>
    <row r="618" spans="1:8">
      <c r="A618" s="286"/>
      <c r="B618" s="271"/>
      <c r="D618" s="286"/>
      <c r="E618" s="287"/>
      <c r="F618" s="286"/>
      <c r="H618" s="288"/>
    </row>
    <row r="619" spans="1:8">
      <c r="A619" s="286"/>
      <c r="B619" s="271"/>
      <c r="D619" s="286"/>
      <c r="E619" s="287"/>
      <c r="F619" s="286"/>
      <c r="H619" s="288"/>
    </row>
    <row r="620" spans="1:8">
      <c r="A620" s="286"/>
      <c r="B620" s="271"/>
      <c r="D620" s="286"/>
      <c r="E620" s="287"/>
      <c r="F620" s="286"/>
      <c r="H620" s="288"/>
    </row>
    <row r="621" spans="1:8">
      <c r="A621" s="286"/>
      <c r="B621" s="271"/>
      <c r="D621" s="286"/>
      <c r="E621" s="287"/>
      <c r="F621" s="286"/>
      <c r="H621" s="288"/>
    </row>
    <row r="622" spans="1:8">
      <c r="A622" s="286"/>
      <c r="B622" s="271"/>
      <c r="D622" s="286"/>
      <c r="E622" s="287"/>
      <c r="F622" s="286"/>
      <c r="H622" s="288"/>
    </row>
    <row r="623" spans="1:8">
      <c r="A623" s="286"/>
      <c r="B623" s="271"/>
      <c r="D623" s="286"/>
      <c r="E623" s="287"/>
      <c r="F623" s="286"/>
      <c r="H623" s="288"/>
    </row>
    <row r="624" spans="1:8">
      <c r="A624" s="286"/>
      <c r="B624" s="271"/>
      <c r="D624" s="286"/>
      <c r="E624" s="287"/>
      <c r="F624" s="286"/>
      <c r="H624" s="288"/>
    </row>
    <row r="625" spans="1:8">
      <c r="A625" s="286"/>
      <c r="B625" s="271"/>
      <c r="D625" s="286"/>
      <c r="E625" s="287"/>
      <c r="F625" s="286"/>
      <c r="H625" s="288"/>
    </row>
    <row r="626" spans="1:8">
      <c r="A626" s="286"/>
      <c r="B626" s="271"/>
      <c r="D626" s="286"/>
      <c r="E626" s="287"/>
      <c r="F626" s="286"/>
      <c r="H626" s="288"/>
    </row>
    <row r="627" spans="1:8">
      <c r="A627" s="286"/>
      <c r="B627" s="271"/>
      <c r="D627" s="286"/>
      <c r="E627" s="287"/>
      <c r="F627" s="286"/>
      <c r="H627" s="288"/>
    </row>
    <row r="628" spans="1:8">
      <c r="A628" s="286"/>
      <c r="B628" s="271"/>
      <c r="D628" s="286"/>
      <c r="E628" s="287"/>
      <c r="F628" s="286"/>
      <c r="H628" s="288"/>
    </row>
    <row r="629" spans="1:8">
      <c r="A629" s="286"/>
      <c r="B629" s="271"/>
      <c r="D629" s="286"/>
      <c r="E629" s="287"/>
      <c r="F629" s="286"/>
      <c r="H629" s="288"/>
    </row>
    <row r="630" spans="1:8">
      <c r="A630" s="286"/>
      <c r="B630" s="271"/>
      <c r="D630" s="286"/>
      <c r="E630" s="287"/>
      <c r="F630" s="286"/>
      <c r="H630" s="288"/>
    </row>
    <row r="631" spans="1:8">
      <c r="A631" s="286"/>
      <c r="B631" s="271"/>
      <c r="D631" s="286"/>
      <c r="E631" s="287"/>
      <c r="F631" s="286"/>
      <c r="H631" s="288"/>
    </row>
    <row r="632" spans="1:8">
      <c r="A632" s="286"/>
      <c r="B632" s="271"/>
      <c r="D632" s="286"/>
      <c r="E632" s="287"/>
      <c r="F632" s="286"/>
      <c r="H632" s="288"/>
    </row>
    <row r="633" spans="1:8">
      <c r="A633" s="286"/>
      <c r="B633" s="271"/>
      <c r="D633" s="286"/>
      <c r="E633" s="287"/>
      <c r="F633" s="286"/>
      <c r="H633" s="288"/>
    </row>
    <row r="634" spans="1:8">
      <c r="A634" s="286"/>
      <c r="B634" s="271"/>
      <c r="D634" s="286"/>
      <c r="E634" s="287"/>
      <c r="F634" s="286"/>
      <c r="H634" s="288"/>
    </row>
    <row r="635" spans="1:8">
      <c r="A635" s="286"/>
      <c r="B635" s="271"/>
      <c r="D635" s="286"/>
      <c r="E635" s="287"/>
      <c r="F635" s="286"/>
      <c r="H635" s="288"/>
    </row>
    <row r="636" spans="1:8">
      <c r="A636" s="286"/>
      <c r="B636" s="271"/>
      <c r="D636" s="286"/>
      <c r="E636" s="287"/>
      <c r="F636" s="286"/>
      <c r="H636" s="288"/>
    </row>
    <row r="637" spans="1:8">
      <c r="A637" s="286"/>
      <c r="B637" s="271"/>
      <c r="D637" s="286"/>
      <c r="E637" s="287"/>
      <c r="F637" s="286"/>
      <c r="H637" s="288"/>
    </row>
    <row r="638" spans="1:8">
      <c r="A638" s="286"/>
      <c r="B638" s="271"/>
      <c r="D638" s="286"/>
      <c r="E638" s="287"/>
      <c r="F638" s="286"/>
      <c r="H638" s="288"/>
    </row>
    <row r="639" spans="1:8">
      <c r="A639" s="286"/>
      <c r="B639" s="271"/>
      <c r="D639" s="286"/>
      <c r="E639" s="287"/>
      <c r="F639" s="286"/>
      <c r="H639" s="288"/>
    </row>
    <row r="640" spans="1:8">
      <c r="A640" s="286"/>
      <c r="B640" s="271"/>
      <c r="D640" s="286"/>
      <c r="E640" s="287"/>
      <c r="F640" s="286"/>
      <c r="H640" s="288"/>
    </row>
    <row r="641" spans="1:8">
      <c r="A641" s="286"/>
      <c r="B641" s="271"/>
      <c r="D641" s="286"/>
      <c r="E641" s="287"/>
      <c r="F641" s="286"/>
      <c r="H641" s="288"/>
    </row>
    <row r="642" spans="1:8">
      <c r="A642" s="286"/>
      <c r="B642" s="271"/>
      <c r="D642" s="286"/>
      <c r="E642" s="287"/>
      <c r="F642" s="286"/>
      <c r="H642" s="288"/>
    </row>
    <row r="643" spans="1:8">
      <c r="A643" s="286"/>
      <c r="B643" s="271"/>
      <c r="D643" s="286"/>
      <c r="E643" s="287"/>
      <c r="F643" s="286"/>
      <c r="H643" s="288"/>
    </row>
    <row r="644" spans="1:8">
      <c r="A644" s="286"/>
      <c r="B644" s="271"/>
      <c r="D644" s="286"/>
      <c r="E644" s="287"/>
      <c r="F644" s="286"/>
      <c r="H644" s="288"/>
    </row>
    <row r="645" spans="1:8">
      <c r="A645" s="286"/>
      <c r="B645" s="271"/>
      <c r="D645" s="286"/>
      <c r="E645" s="287"/>
      <c r="F645" s="286"/>
      <c r="H645" s="288"/>
    </row>
    <row r="646" spans="1:8">
      <c r="A646" s="286"/>
      <c r="B646" s="271"/>
      <c r="D646" s="286"/>
      <c r="E646" s="287"/>
      <c r="F646" s="286"/>
      <c r="H646" s="288"/>
    </row>
    <row r="647" spans="1:8">
      <c r="A647" s="286"/>
      <c r="B647" s="271"/>
      <c r="D647" s="286"/>
      <c r="E647" s="287"/>
      <c r="F647" s="286"/>
      <c r="H647" s="288"/>
    </row>
    <row r="648" spans="1:8">
      <c r="A648" s="286"/>
      <c r="B648" s="271"/>
      <c r="D648" s="286"/>
      <c r="E648" s="287"/>
      <c r="F648" s="286"/>
      <c r="H648" s="288"/>
    </row>
    <row r="649" spans="1:8">
      <c r="A649" s="286"/>
      <c r="B649" s="271"/>
      <c r="D649" s="286"/>
      <c r="E649" s="287"/>
      <c r="F649" s="286"/>
      <c r="H649" s="288"/>
    </row>
    <row r="650" spans="1:8">
      <c r="A650" s="286"/>
      <c r="B650" s="271"/>
      <c r="D650" s="286"/>
      <c r="E650" s="287"/>
      <c r="F650" s="286"/>
      <c r="H650" s="288"/>
    </row>
    <row r="651" spans="1:8">
      <c r="A651" s="286"/>
      <c r="B651" s="271"/>
      <c r="D651" s="286"/>
      <c r="E651" s="287"/>
      <c r="F651" s="286"/>
      <c r="H651" s="288"/>
    </row>
    <row r="652" spans="1:8">
      <c r="A652" s="286"/>
      <c r="B652" s="271"/>
      <c r="D652" s="286"/>
      <c r="E652" s="287"/>
      <c r="F652" s="286"/>
      <c r="H652" s="288"/>
    </row>
    <row r="653" spans="1:8">
      <c r="A653" s="286"/>
      <c r="B653" s="271"/>
      <c r="D653" s="286"/>
      <c r="E653" s="287"/>
      <c r="F653" s="286"/>
      <c r="H653" s="288"/>
    </row>
    <row r="654" spans="1:8">
      <c r="A654" s="286"/>
      <c r="B654" s="271"/>
      <c r="D654" s="286"/>
      <c r="E654" s="287"/>
      <c r="F654" s="286"/>
      <c r="H654" s="288"/>
    </row>
    <row r="655" spans="1:8">
      <c r="A655" s="286"/>
      <c r="B655" s="271"/>
      <c r="D655" s="286"/>
      <c r="E655" s="287"/>
      <c r="F655" s="286"/>
      <c r="H655" s="288"/>
    </row>
    <row r="656" spans="1:8">
      <c r="A656" s="286"/>
      <c r="B656" s="271"/>
      <c r="D656" s="286"/>
      <c r="E656" s="287"/>
      <c r="F656" s="286"/>
      <c r="H656" s="288"/>
    </row>
    <row r="657" spans="1:8">
      <c r="A657" s="286"/>
      <c r="B657" s="271"/>
      <c r="D657" s="286"/>
      <c r="E657" s="287"/>
      <c r="F657" s="286"/>
      <c r="H657" s="288"/>
    </row>
    <row r="658" spans="1:8">
      <c r="A658" s="286"/>
      <c r="B658" s="271"/>
      <c r="D658" s="286"/>
      <c r="E658" s="287"/>
      <c r="F658" s="286"/>
      <c r="H658" s="288"/>
    </row>
    <row r="659" spans="1:8">
      <c r="A659" s="286"/>
      <c r="B659" s="271"/>
      <c r="D659" s="286"/>
      <c r="E659" s="287"/>
      <c r="F659" s="286"/>
      <c r="H659" s="288"/>
    </row>
    <row r="660" spans="1:8">
      <c r="A660" s="286"/>
      <c r="B660" s="271"/>
      <c r="D660" s="286"/>
      <c r="E660" s="287"/>
      <c r="F660" s="286"/>
      <c r="H660" s="288"/>
    </row>
    <row r="661" spans="1:8">
      <c r="A661" s="286"/>
      <c r="B661" s="271"/>
      <c r="D661" s="286"/>
      <c r="E661" s="287"/>
      <c r="F661" s="286"/>
      <c r="H661" s="288"/>
    </row>
    <row r="662" spans="1:8">
      <c r="A662" s="286"/>
      <c r="B662" s="271"/>
      <c r="D662" s="286"/>
      <c r="E662" s="287"/>
      <c r="F662" s="286"/>
      <c r="H662" s="288"/>
    </row>
    <row r="663" spans="1:8">
      <c r="A663" s="286"/>
      <c r="B663" s="271"/>
      <c r="D663" s="286"/>
      <c r="E663" s="287"/>
      <c r="F663" s="286"/>
      <c r="H663" s="288"/>
    </row>
    <row r="664" spans="1:8">
      <c r="A664" s="286"/>
      <c r="B664" s="271"/>
      <c r="D664" s="286"/>
      <c r="E664" s="287"/>
      <c r="F664" s="286"/>
      <c r="H664" s="288"/>
    </row>
    <row r="665" spans="1:8">
      <c r="A665" s="286"/>
      <c r="B665" s="271"/>
      <c r="D665" s="286"/>
      <c r="E665" s="287"/>
      <c r="F665" s="286"/>
      <c r="H665" s="288"/>
    </row>
    <row r="666" spans="1:8">
      <c r="A666" s="286"/>
      <c r="B666" s="271"/>
      <c r="D666" s="286"/>
      <c r="E666" s="287"/>
      <c r="F666" s="286"/>
      <c r="H666" s="288"/>
    </row>
    <row r="667" spans="1:8">
      <c r="A667" s="286"/>
      <c r="B667" s="271"/>
      <c r="D667" s="286"/>
      <c r="E667" s="287"/>
      <c r="F667" s="286"/>
      <c r="H667" s="288"/>
    </row>
    <row r="668" spans="1:8">
      <c r="A668" s="286"/>
      <c r="B668" s="271"/>
      <c r="D668" s="286"/>
      <c r="E668" s="287"/>
      <c r="F668" s="286"/>
      <c r="H668" s="288"/>
    </row>
    <row r="669" spans="1:8">
      <c r="A669" s="286"/>
      <c r="B669" s="271"/>
      <c r="D669" s="286"/>
      <c r="E669" s="287"/>
      <c r="F669" s="286"/>
      <c r="H669" s="288"/>
    </row>
    <row r="670" spans="1:8">
      <c r="A670" s="286"/>
      <c r="B670" s="271"/>
      <c r="D670" s="286"/>
      <c r="E670" s="287"/>
      <c r="F670" s="286"/>
      <c r="H670" s="288"/>
    </row>
    <row r="671" spans="1:8">
      <c r="A671" s="286"/>
      <c r="B671" s="271"/>
      <c r="D671" s="286"/>
      <c r="E671" s="287"/>
      <c r="F671" s="286"/>
      <c r="H671" s="288"/>
    </row>
    <row r="672" spans="1:8">
      <c r="A672" s="286"/>
      <c r="B672" s="271"/>
      <c r="D672" s="286"/>
      <c r="E672" s="287"/>
      <c r="F672" s="286"/>
      <c r="H672" s="288"/>
    </row>
    <row r="673" spans="1:8">
      <c r="A673" s="286"/>
      <c r="B673" s="271"/>
      <c r="D673" s="286"/>
      <c r="E673" s="287"/>
      <c r="F673" s="286"/>
      <c r="H673" s="288"/>
    </row>
    <row r="674" spans="1:8">
      <c r="A674" s="286"/>
      <c r="B674" s="271"/>
      <c r="D674" s="286"/>
      <c r="E674" s="287"/>
      <c r="F674" s="286"/>
      <c r="H674" s="288"/>
    </row>
    <row r="675" spans="1:8">
      <c r="A675" s="286"/>
      <c r="B675" s="271"/>
      <c r="D675" s="286"/>
      <c r="E675" s="287"/>
      <c r="F675" s="286"/>
      <c r="H675" s="288"/>
    </row>
    <row r="676" spans="1:8">
      <c r="A676" s="286"/>
      <c r="B676" s="271"/>
      <c r="D676" s="286"/>
      <c r="E676" s="287"/>
      <c r="F676" s="286"/>
      <c r="H676" s="288"/>
    </row>
    <row r="677" spans="1:8">
      <c r="A677" s="286"/>
      <c r="B677" s="271"/>
      <c r="D677" s="286"/>
      <c r="E677" s="287"/>
      <c r="F677" s="286"/>
      <c r="H677" s="288"/>
    </row>
    <row r="678" spans="1:8">
      <c r="A678" s="286"/>
      <c r="B678" s="271"/>
      <c r="D678" s="286"/>
      <c r="E678" s="287"/>
      <c r="F678" s="286"/>
      <c r="H678" s="288"/>
    </row>
    <row r="679" spans="1:8">
      <c r="A679" s="286"/>
      <c r="B679" s="271"/>
      <c r="D679" s="286"/>
      <c r="E679" s="287"/>
      <c r="F679" s="286"/>
      <c r="H679" s="288"/>
    </row>
    <row r="680" spans="1:8">
      <c r="A680" s="286"/>
      <c r="B680" s="271"/>
      <c r="D680" s="286"/>
      <c r="E680" s="287"/>
      <c r="F680" s="286"/>
      <c r="H680" s="288"/>
    </row>
    <row r="681" spans="1:8">
      <c r="A681" s="286"/>
      <c r="B681" s="271"/>
      <c r="D681" s="286"/>
      <c r="E681" s="287"/>
      <c r="F681" s="286"/>
      <c r="H681" s="288"/>
    </row>
    <row r="682" spans="1:8">
      <c r="A682" s="286"/>
      <c r="B682" s="271"/>
      <c r="D682" s="286"/>
      <c r="E682" s="287"/>
      <c r="F682" s="286"/>
      <c r="H682" s="288"/>
    </row>
    <row r="683" spans="1:8">
      <c r="A683" s="286"/>
      <c r="B683" s="271"/>
      <c r="D683" s="286"/>
      <c r="E683" s="287"/>
      <c r="F683" s="286"/>
      <c r="H683" s="288"/>
    </row>
    <row r="684" spans="1:8">
      <c r="A684" s="286"/>
      <c r="B684" s="271"/>
      <c r="D684" s="286"/>
      <c r="E684" s="287"/>
      <c r="F684" s="286"/>
      <c r="H684" s="288"/>
    </row>
    <row r="685" spans="1:8">
      <c r="A685" s="286"/>
      <c r="B685" s="271"/>
      <c r="D685" s="286"/>
      <c r="E685" s="287"/>
      <c r="F685" s="286"/>
      <c r="H685" s="288"/>
    </row>
    <row r="686" spans="1:8">
      <c r="A686" s="286"/>
      <c r="B686" s="271"/>
      <c r="D686" s="286"/>
      <c r="E686" s="287"/>
      <c r="F686" s="286"/>
      <c r="H686" s="288"/>
    </row>
    <row r="687" spans="1:8">
      <c r="A687" s="286"/>
      <c r="B687" s="271"/>
      <c r="D687" s="286"/>
      <c r="E687" s="287"/>
      <c r="F687" s="286"/>
      <c r="H687" s="288"/>
    </row>
    <row r="688" spans="1:8">
      <c r="A688" s="286"/>
      <c r="B688" s="271"/>
      <c r="D688" s="286"/>
      <c r="E688" s="287"/>
      <c r="F688" s="286"/>
      <c r="H688" s="288"/>
    </row>
    <row r="689" spans="1:8">
      <c r="A689" s="286"/>
      <c r="B689" s="271"/>
      <c r="D689" s="286"/>
      <c r="E689" s="287"/>
      <c r="F689" s="286"/>
      <c r="H689" s="288"/>
    </row>
    <row r="690" spans="1:8">
      <c r="A690" s="286"/>
      <c r="B690" s="271"/>
      <c r="D690" s="286"/>
      <c r="E690" s="287"/>
      <c r="F690" s="286"/>
      <c r="H690" s="288"/>
    </row>
    <row r="691" spans="1:8">
      <c r="A691" s="286"/>
      <c r="B691" s="271"/>
      <c r="D691" s="286"/>
      <c r="E691" s="287"/>
      <c r="F691" s="286"/>
      <c r="H691" s="288"/>
    </row>
    <row r="692" spans="1:8">
      <c r="A692" s="286"/>
      <c r="B692" s="271"/>
      <c r="D692" s="286"/>
      <c r="E692" s="287"/>
      <c r="F692" s="286"/>
      <c r="H692" s="288"/>
    </row>
    <row r="693" spans="1:8">
      <c r="A693" s="286"/>
      <c r="B693" s="271"/>
      <c r="D693" s="286"/>
      <c r="E693" s="287"/>
      <c r="F693" s="286"/>
      <c r="H693" s="288"/>
    </row>
    <row r="694" spans="1:8">
      <c r="A694" s="286"/>
      <c r="B694" s="271"/>
      <c r="D694" s="286"/>
      <c r="E694" s="287"/>
      <c r="F694" s="286"/>
      <c r="H694" s="288"/>
    </row>
    <row r="695" spans="1:8">
      <c r="A695" s="286"/>
      <c r="B695" s="271"/>
      <c r="D695" s="286"/>
      <c r="E695" s="287"/>
      <c r="F695" s="286"/>
      <c r="H695" s="288"/>
    </row>
    <row r="696" spans="1:8">
      <c r="A696" s="286"/>
      <c r="B696" s="271"/>
      <c r="D696" s="286"/>
      <c r="E696" s="287"/>
      <c r="F696" s="286"/>
      <c r="H696" s="288"/>
    </row>
    <row r="697" spans="1:8">
      <c r="A697" s="286"/>
      <c r="B697" s="271"/>
      <c r="D697" s="286"/>
      <c r="E697" s="287"/>
      <c r="F697" s="286"/>
      <c r="H697" s="288"/>
    </row>
    <row r="698" spans="1:8">
      <c r="A698" s="286"/>
      <c r="B698" s="271"/>
      <c r="D698" s="286"/>
      <c r="E698" s="287"/>
      <c r="F698" s="286"/>
      <c r="H698" s="288"/>
    </row>
    <row r="699" spans="1:8">
      <c r="A699" s="286"/>
      <c r="B699" s="271"/>
      <c r="D699" s="286"/>
      <c r="E699" s="287"/>
      <c r="F699" s="286"/>
      <c r="H699" s="288"/>
    </row>
    <row r="700" spans="1:8">
      <c r="A700" s="286"/>
      <c r="B700" s="271"/>
      <c r="D700" s="286"/>
      <c r="E700" s="287"/>
      <c r="F700" s="286"/>
      <c r="H700" s="288"/>
    </row>
    <row r="701" spans="1:8">
      <c r="A701" s="286"/>
      <c r="B701" s="271"/>
      <c r="D701" s="286"/>
      <c r="E701" s="287"/>
      <c r="F701" s="286"/>
      <c r="H701" s="288"/>
    </row>
    <row r="702" spans="1:8">
      <c r="A702" s="286"/>
      <c r="B702" s="271"/>
      <c r="D702" s="286"/>
      <c r="E702" s="287"/>
      <c r="F702" s="286"/>
      <c r="H702" s="288"/>
    </row>
    <row r="703" spans="1:8">
      <c r="A703" s="286"/>
      <c r="B703" s="271"/>
      <c r="D703" s="286"/>
      <c r="E703" s="287"/>
      <c r="F703" s="286"/>
      <c r="H703" s="288"/>
    </row>
    <row r="704" spans="1:8">
      <c r="A704" s="286"/>
      <c r="B704" s="271"/>
      <c r="D704" s="286"/>
      <c r="E704" s="287"/>
      <c r="F704" s="286"/>
      <c r="H704" s="288"/>
    </row>
    <row r="705" spans="1:8">
      <c r="A705" s="286"/>
      <c r="B705" s="271"/>
      <c r="D705" s="286"/>
      <c r="E705" s="287"/>
      <c r="F705" s="286"/>
      <c r="H705" s="288"/>
    </row>
    <row r="706" spans="1:8">
      <c r="A706" s="286"/>
      <c r="B706" s="271"/>
      <c r="D706" s="286"/>
      <c r="E706" s="287"/>
      <c r="F706" s="286"/>
      <c r="H706" s="288"/>
    </row>
    <row r="707" spans="1:8">
      <c r="A707" s="286"/>
      <c r="B707" s="271"/>
      <c r="D707" s="286"/>
      <c r="E707" s="287"/>
      <c r="F707" s="286"/>
      <c r="H707" s="288"/>
    </row>
    <row r="708" spans="1:8">
      <c r="A708" s="286"/>
      <c r="B708" s="271"/>
      <c r="D708" s="286"/>
      <c r="E708" s="287"/>
      <c r="F708" s="286"/>
      <c r="H708" s="288"/>
    </row>
    <row r="709" spans="1:8">
      <c r="A709" s="286"/>
      <c r="B709" s="271"/>
      <c r="D709" s="286"/>
      <c r="E709" s="287"/>
      <c r="F709" s="286"/>
      <c r="H709" s="288"/>
    </row>
    <row r="710" spans="1:8">
      <c r="A710" s="286"/>
      <c r="B710" s="271"/>
      <c r="D710" s="286"/>
      <c r="E710" s="287"/>
      <c r="F710" s="286"/>
      <c r="H710" s="288"/>
    </row>
    <row r="711" spans="1:8">
      <c r="A711" s="286"/>
      <c r="B711" s="271"/>
      <c r="D711" s="286"/>
      <c r="E711" s="287"/>
      <c r="F711" s="286"/>
      <c r="H711" s="288"/>
    </row>
    <row r="712" spans="1:8">
      <c r="A712" s="286"/>
      <c r="B712" s="271"/>
      <c r="D712" s="286"/>
      <c r="E712" s="287"/>
      <c r="F712" s="286"/>
      <c r="H712" s="288"/>
    </row>
    <row r="713" spans="1:8">
      <c r="A713" s="286"/>
      <c r="B713" s="271"/>
      <c r="D713" s="286"/>
      <c r="E713" s="287"/>
      <c r="F713" s="286"/>
      <c r="H713" s="288"/>
    </row>
    <row r="714" spans="1:8">
      <c r="A714" s="286"/>
      <c r="B714" s="271"/>
      <c r="D714" s="286"/>
      <c r="E714" s="287"/>
      <c r="F714" s="286"/>
      <c r="H714" s="288"/>
    </row>
    <row r="715" spans="1:8">
      <c r="A715" s="286"/>
      <c r="B715" s="271"/>
      <c r="D715" s="286"/>
      <c r="E715" s="287"/>
      <c r="F715" s="286"/>
      <c r="H715" s="288"/>
    </row>
    <row r="716" spans="1:8">
      <c r="A716" s="286"/>
      <c r="B716" s="271"/>
      <c r="D716" s="286"/>
      <c r="E716" s="287"/>
      <c r="F716" s="286"/>
      <c r="H716" s="288"/>
    </row>
    <row r="717" spans="1:8">
      <c r="A717" s="286"/>
      <c r="B717" s="271"/>
      <c r="D717" s="286"/>
      <c r="E717" s="287"/>
      <c r="F717" s="286"/>
      <c r="H717" s="288"/>
    </row>
    <row r="718" spans="1:8">
      <c r="A718" s="286"/>
      <c r="B718" s="271"/>
      <c r="D718" s="286"/>
      <c r="E718" s="287"/>
      <c r="F718" s="286"/>
      <c r="H718" s="288"/>
    </row>
    <row r="719" spans="1:8">
      <c r="A719" s="286"/>
      <c r="B719" s="271"/>
      <c r="D719" s="286"/>
      <c r="E719" s="287"/>
      <c r="F719" s="286"/>
      <c r="H719" s="288"/>
    </row>
    <row r="720" spans="1:8">
      <c r="A720" s="286"/>
      <c r="B720" s="271"/>
      <c r="D720" s="286"/>
      <c r="E720" s="287"/>
      <c r="F720" s="286"/>
      <c r="H720" s="288"/>
    </row>
    <row r="721" spans="1:8">
      <c r="A721" s="286"/>
      <c r="B721" s="271"/>
      <c r="D721" s="286"/>
      <c r="E721" s="287"/>
      <c r="F721" s="286"/>
      <c r="H721" s="288"/>
    </row>
    <row r="722" spans="1:8">
      <c r="A722" s="286"/>
      <c r="B722" s="271"/>
      <c r="D722" s="286"/>
      <c r="E722" s="287"/>
      <c r="F722" s="286"/>
      <c r="H722" s="288"/>
    </row>
    <row r="723" spans="1:8">
      <c r="A723" s="286"/>
      <c r="B723" s="271"/>
      <c r="D723" s="286"/>
      <c r="E723" s="287"/>
      <c r="F723" s="286"/>
      <c r="H723" s="288"/>
    </row>
    <row r="724" spans="1:8">
      <c r="A724" s="286"/>
      <c r="B724" s="271"/>
      <c r="D724" s="286"/>
      <c r="E724" s="287"/>
      <c r="F724" s="286"/>
      <c r="H724" s="288"/>
    </row>
    <row r="725" spans="1:8">
      <c r="A725" s="286"/>
      <c r="B725" s="271"/>
      <c r="D725" s="286"/>
      <c r="E725" s="287"/>
      <c r="F725" s="286"/>
      <c r="H725" s="288"/>
    </row>
    <row r="726" spans="1:8">
      <c r="A726" s="286"/>
      <c r="B726" s="271"/>
      <c r="D726" s="286"/>
      <c r="E726" s="287"/>
      <c r="F726" s="286"/>
      <c r="H726" s="288"/>
    </row>
    <row r="727" spans="1:8">
      <c r="A727" s="286"/>
      <c r="B727" s="271"/>
      <c r="D727" s="286"/>
      <c r="E727" s="287"/>
      <c r="F727" s="286"/>
      <c r="H727" s="288"/>
    </row>
    <row r="728" spans="1:8">
      <c r="A728" s="286"/>
      <c r="B728" s="271"/>
      <c r="D728" s="286"/>
      <c r="E728" s="287"/>
      <c r="F728" s="286"/>
      <c r="H728" s="288"/>
    </row>
    <row r="729" spans="1:8">
      <c r="A729" s="286"/>
      <c r="B729" s="271"/>
      <c r="D729" s="286"/>
      <c r="E729" s="287"/>
      <c r="F729" s="286"/>
      <c r="H729" s="288"/>
    </row>
    <row r="730" spans="1:8">
      <c r="A730" s="286"/>
      <c r="B730" s="271"/>
      <c r="D730" s="286"/>
      <c r="E730" s="287"/>
      <c r="F730" s="286"/>
      <c r="H730" s="288"/>
    </row>
    <row r="731" spans="1:8">
      <c r="A731" s="286"/>
      <c r="B731" s="271"/>
      <c r="D731" s="286"/>
      <c r="E731" s="287"/>
      <c r="F731" s="286"/>
      <c r="H731" s="288"/>
    </row>
    <row r="732" spans="1:8">
      <c r="A732" s="286"/>
      <c r="B732" s="271"/>
      <c r="D732" s="286"/>
      <c r="E732" s="287"/>
      <c r="F732" s="286"/>
      <c r="H732" s="288"/>
    </row>
    <row r="733" spans="1:8">
      <c r="A733" s="286"/>
      <c r="B733" s="271"/>
      <c r="D733" s="286"/>
      <c r="E733" s="287"/>
      <c r="F733" s="286"/>
      <c r="H733" s="288"/>
    </row>
    <row r="734" spans="1:8">
      <c r="A734" s="286"/>
      <c r="B734" s="271"/>
      <c r="D734" s="286"/>
      <c r="E734" s="287"/>
      <c r="F734" s="286"/>
      <c r="H734" s="288"/>
    </row>
    <row r="735" spans="1:8">
      <c r="A735" s="286"/>
      <c r="B735" s="271"/>
      <c r="D735" s="286"/>
      <c r="E735" s="287"/>
      <c r="F735" s="286"/>
      <c r="H735" s="288"/>
    </row>
    <row r="736" spans="1:8">
      <c r="A736" s="286"/>
      <c r="B736" s="271"/>
      <c r="D736" s="286"/>
      <c r="E736" s="287"/>
      <c r="F736" s="286"/>
      <c r="H736" s="288"/>
    </row>
    <row r="737" spans="1:8">
      <c r="A737" s="286"/>
      <c r="B737" s="271"/>
      <c r="D737" s="286"/>
      <c r="E737" s="287"/>
      <c r="F737" s="286"/>
      <c r="H737" s="288"/>
    </row>
    <row r="738" spans="1:8">
      <c r="A738" s="286"/>
      <c r="B738" s="271"/>
      <c r="D738" s="286"/>
      <c r="E738" s="287"/>
      <c r="F738" s="286"/>
      <c r="H738" s="288"/>
    </row>
    <row r="739" spans="1:8">
      <c r="A739" s="286"/>
      <c r="B739" s="271"/>
      <c r="D739" s="286"/>
      <c r="E739" s="287"/>
      <c r="F739" s="286"/>
      <c r="H739" s="288"/>
    </row>
    <row r="740" spans="1:8">
      <c r="A740" s="286"/>
      <c r="B740" s="271"/>
      <c r="D740" s="286"/>
      <c r="E740" s="287"/>
      <c r="F740" s="286"/>
      <c r="H740" s="288"/>
    </row>
    <row r="741" spans="1:8">
      <c r="A741" s="286"/>
      <c r="B741" s="271"/>
      <c r="D741" s="286"/>
      <c r="E741" s="287"/>
      <c r="F741" s="286"/>
      <c r="H741" s="288"/>
    </row>
    <row r="742" spans="1:8">
      <c r="A742" s="286"/>
      <c r="B742" s="271"/>
      <c r="D742" s="286"/>
      <c r="E742" s="287"/>
      <c r="F742" s="286"/>
      <c r="H742" s="288"/>
    </row>
    <row r="743" spans="1:8">
      <c r="A743" s="286"/>
      <c r="B743" s="271"/>
      <c r="D743" s="286"/>
      <c r="E743" s="287"/>
      <c r="F743" s="286"/>
      <c r="H743" s="288"/>
    </row>
    <row r="744" spans="1:8">
      <c r="A744" s="286"/>
      <c r="B744" s="271"/>
      <c r="D744" s="286"/>
      <c r="E744" s="287"/>
      <c r="F744" s="286"/>
      <c r="H744" s="288"/>
    </row>
    <row r="745" spans="1:8">
      <c r="A745" s="286"/>
      <c r="B745" s="271"/>
      <c r="D745" s="286"/>
      <c r="E745" s="287"/>
      <c r="F745" s="286"/>
      <c r="H745" s="288"/>
    </row>
    <row r="746" spans="1:8">
      <c r="A746" s="286"/>
      <c r="B746" s="271"/>
      <c r="D746" s="286"/>
      <c r="E746" s="287"/>
      <c r="F746" s="286"/>
      <c r="H746" s="288"/>
    </row>
    <row r="747" spans="1:8">
      <c r="A747" s="286"/>
      <c r="B747" s="271"/>
      <c r="D747" s="286"/>
      <c r="E747" s="287"/>
      <c r="F747" s="286"/>
      <c r="H747" s="288"/>
    </row>
    <row r="748" spans="1:8">
      <c r="A748" s="286"/>
      <c r="B748" s="271"/>
      <c r="D748" s="286"/>
      <c r="E748" s="287"/>
      <c r="F748" s="286"/>
      <c r="H748" s="288"/>
    </row>
    <row r="749" spans="1:8">
      <c r="A749" s="286"/>
      <c r="B749" s="271"/>
      <c r="D749" s="286"/>
      <c r="E749" s="287"/>
      <c r="F749" s="286"/>
      <c r="H749" s="288"/>
    </row>
    <row r="750" spans="1:8">
      <c r="A750" s="286"/>
      <c r="B750" s="271"/>
      <c r="D750" s="286"/>
      <c r="E750" s="287"/>
      <c r="F750" s="286"/>
      <c r="H750" s="288"/>
    </row>
    <row r="751" spans="1:8">
      <c r="A751" s="286"/>
      <c r="B751" s="271"/>
      <c r="D751" s="286"/>
      <c r="E751" s="287"/>
      <c r="F751" s="286"/>
      <c r="H751" s="288"/>
    </row>
    <row r="752" spans="1:8">
      <c r="A752" s="286"/>
      <c r="B752" s="271"/>
      <c r="D752" s="286"/>
      <c r="E752" s="287"/>
      <c r="F752" s="286"/>
      <c r="H752" s="288"/>
    </row>
    <row r="753" spans="1:8">
      <c r="A753" s="286"/>
      <c r="B753" s="271"/>
      <c r="D753" s="286"/>
      <c r="E753" s="287"/>
      <c r="F753" s="286"/>
      <c r="H753" s="288"/>
    </row>
    <row r="754" spans="1:8">
      <c r="A754" s="286"/>
      <c r="B754" s="271"/>
      <c r="D754" s="286"/>
      <c r="E754" s="287"/>
      <c r="F754" s="286"/>
      <c r="H754" s="288"/>
    </row>
    <row r="755" spans="1:8">
      <c r="A755" s="286"/>
      <c r="B755" s="271"/>
      <c r="D755" s="286"/>
      <c r="E755" s="287"/>
      <c r="F755" s="286"/>
      <c r="H755" s="288"/>
    </row>
    <row r="756" spans="1:8">
      <c r="A756" s="286"/>
      <c r="B756" s="271"/>
      <c r="D756" s="286"/>
      <c r="E756" s="287"/>
      <c r="F756" s="286"/>
      <c r="H756" s="288"/>
    </row>
    <row r="757" spans="1:8">
      <c r="A757" s="286"/>
      <c r="B757" s="271"/>
      <c r="D757" s="286"/>
      <c r="E757" s="287"/>
      <c r="F757" s="286"/>
      <c r="H757" s="288"/>
    </row>
    <row r="758" spans="1:8">
      <c r="A758" s="286"/>
      <c r="B758" s="271"/>
      <c r="D758" s="286"/>
      <c r="E758" s="287"/>
      <c r="F758" s="286"/>
      <c r="H758" s="288"/>
    </row>
    <row r="759" spans="1:8">
      <c r="A759" s="286"/>
      <c r="B759" s="271"/>
      <c r="D759" s="286"/>
      <c r="E759" s="287"/>
      <c r="F759" s="286"/>
      <c r="H759" s="288"/>
    </row>
    <row r="760" spans="1:8">
      <c r="A760" s="286"/>
      <c r="B760" s="271"/>
      <c r="D760" s="286"/>
      <c r="E760" s="287"/>
      <c r="F760" s="286"/>
      <c r="H760" s="288"/>
    </row>
    <row r="761" spans="1:8">
      <c r="A761" s="286"/>
      <c r="B761" s="271"/>
      <c r="D761" s="286"/>
      <c r="E761" s="287"/>
      <c r="F761" s="286"/>
      <c r="H761" s="288"/>
    </row>
    <row r="762" spans="1:8">
      <c r="A762" s="286"/>
      <c r="B762" s="271"/>
      <c r="D762" s="286"/>
      <c r="E762" s="287"/>
      <c r="F762" s="286"/>
      <c r="H762" s="288"/>
    </row>
    <row r="763" spans="1:8">
      <c r="A763" s="286"/>
      <c r="B763" s="271"/>
      <c r="D763" s="286"/>
      <c r="E763" s="287"/>
      <c r="F763" s="286"/>
      <c r="H763" s="288"/>
    </row>
    <row r="764" spans="1:8">
      <c r="A764" s="286"/>
      <c r="B764" s="271"/>
      <c r="D764" s="286"/>
      <c r="E764" s="287"/>
      <c r="F764" s="286"/>
      <c r="H764" s="288"/>
    </row>
    <row r="765" spans="1:8">
      <c r="A765" s="286"/>
      <c r="B765" s="271"/>
      <c r="D765" s="286"/>
      <c r="E765" s="287"/>
      <c r="F765" s="286"/>
      <c r="H765" s="288"/>
    </row>
    <row r="766" spans="1:8">
      <c r="A766" s="286"/>
      <c r="B766" s="271"/>
      <c r="D766" s="286"/>
      <c r="E766" s="287"/>
      <c r="F766" s="286"/>
      <c r="H766" s="288"/>
    </row>
    <row r="767" spans="1:8">
      <c r="A767" s="286"/>
      <c r="B767" s="271"/>
      <c r="D767" s="286"/>
      <c r="E767" s="287"/>
      <c r="F767" s="286"/>
      <c r="H767" s="288"/>
    </row>
    <row r="768" spans="1:8">
      <c r="A768" s="286"/>
      <c r="B768" s="271"/>
      <c r="D768" s="286"/>
      <c r="E768" s="287"/>
      <c r="F768" s="286"/>
      <c r="H768" s="288"/>
    </row>
    <row r="769" spans="1:8">
      <c r="A769" s="286"/>
      <c r="B769" s="271"/>
      <c r="D769" s="286"/>
      <c r="E769" s="287"/>
      <c r="F769" s="286"/>
      <c r="H769" s="288"/>
    </row>
    <row r="770" spans="1:8">
      <c r="A770" s="286"/>
      <c r="B770" s="271"/>
      <c r="D770" s="286"/>
      <c r="E770" s="287"/>
      <c r="F770" s="286"/>
      <c r="H770" s="288"/>
    </row>
    <row r="771" spans="1:8">
      <c r="A771" s="286"/>
      <c r="B771" s="271"/>
      <c r="D771" s="286"/>
      <c r="E771" s="287"/>
      <c r="F771" s="286"/>
      <c r="H771" s="288"/>
    </row>
    <row r="772" spans="1:8">
      <c r="A772" s="286"/>
      <c r="B772" s="271"/>
      <c r="D772" s="286"/>
      <c r="E772" s="287"/>
      <c r="F772" s="286"/>
      <c r="H772" s="288"/>
    </row>
    <row r="773" spans="1:8">
      <c r="A773" s="286"/>
      <c r="B773" s="271"/>
      <c r="D773" s="286"/>
      <c r="E773" s="287"/>
      <c r="F773" s="286"/>
      <c r="H773" s="288"/>
    </row>
    <row r="774" spans="1:8">
      <c r="A774" s="286"/>
      <c r="B774" s="271"/>
      <c r="D774" s="286"/>
      <c r="E774" s="287"/>
      <c r="F774" s="286"/>
      <c r="H774" s="288"/>
    </row>
    <row r="775" spans="1:8">
      <c r="A775" s="286"/>
      <c r="B775" s="271"/>
      <c r="D775" s="286"/>
      <c r="E775" s="287"/>
      <c r="F775" s="286"/>
      <c r="H775" s="288"/>
    </row>
    <row r="776" spans="1:8">
      <c r="A776" s="286"/>
      <c r="B776" s="271"/>
      <c r="D776" s="286"/>
      <c r="E776" s="287"/>
      <c r="F776" s="286"/>
      <c r="H776" s="288"/>
    </row>
    <row r="777" spans="1:8">
      <c r="A777" s="286"/>
      <c r="B777" s="271"/>
      <c r="D777" s="286"/>
      <c r="E777" s="287"/>
      <c r="F777" s="286"/>
      <c r="H777" s="288"/>
    </row>
    <row r="778" spans="1:8">
      <c r="A778" s="286"/>
      <c r="B778" s="271"/>
      <c r="D778" s="286"/>
      <c r="E778" s="287"/>
      <c r="F778" s="286"/>
      <c r="H778" s="288"/>
    </row>
    <row r="779" spans="1:8">
      <c r="A779" s="286"/>
      <c r="B779" s="271"/>
      <c r="D779" s="286"/>
      <c r="E779" s="287"/>
      <c r="F779" s="286"/>
      <c r="H779" s="288"/>
    </row>
    <row r="780" spans="1:8">
      <c r="A780" s="286"/>
      <c r="B780" s="271"/>
      <c r="D780" s="286"/>
      <c r="E780" s="287"/>
      <c r="F780" s="286"/>
      <c r="H780" s="288"/>
    </row>
    <row r="781" spans="1:8">
      <c r="A781" s="286"/>
      <c r="B781" s="271"/>
      <c r="D781" s="286"/>
      <c r="E781" s="287"/>
      <c r="F781" s="286"/>
      <c r="H781" s="288"/>
    </row>
    <row r="782" spans="1:8">
      <c r="A782" s="286"/>
      <c r="B782" s="271"/>
      <c r="D782" s="286"/>
      <c r="E782" s="287"/>
      <c r="F782" s="286"/>
      <c r="H782" s="288"/>
    </row>
    <row r="783" spans="1:8">
      <c r="A783" s="286"/>
      <c r="B783" s="271"/>
      <c r="D783" s="286"/>
      <c r="E783" s="287"/>
      <c r="F783" s="286"/>
      <c r="H783" s="288"/>
    </row>
    <row r="784" spans="1:8">
      <c r="A784" s="286"/>
      <c r="B784" s="271"/>
      <c r="D784" s="286"/>
      <c r="E784" s="287"/>
      <c r="F784" s="286"/>
      <c r="H784" s="288"/>
    </row>
    <row r="785" spans="1:8">
      <c r="A785" s="286"/>
      <c r="B785" s="271"/>
      <c r="D785" s="286"/>
      <c r="E785" s="287"/>
      <c r="F785" s="286"/>
      <c r="H785" s="288"/>
    </row>
    <row r="786" spans="1:8">
      <c r="A786" s="286"/>
      <c r="B786" s="271"/>
      <c r="D786" s="286"/>
      <c r="E786" s="287"/>
      <c r="F786" s="286"/>
      <c r="H786" s="288"/>
    </row>
    <row r="787" spans="1:8">
      <c r="A787" s="286"/>
      <c r="B787" s="271"/>
      <c r="D787" s="286"/>
      <c r="E787" s="287"/>
      <c r="F787" s="286"/>
      <c r="H787" s="288"/>
    </row>
    <row r="788" spans="1:8">
      <c r="A788" s="286"/>
      <c r="B788" s="271"/>
      <c r="D788" s="286"/>
      <c r="E788" s="287"/>
      <c r="F788" s="286"/>
      <c r="H788" s="288"/>
    </row>
    <row r="789" spans="1:8">
      <c r="A789" s="286"/>
      <c r="B789" s="271"/>
      <c r="D789" s="286"/>
      <c r="E789" s="287"/>
      <c r="F789" s="286"/>
      <c r="H789" s="288"/>
    </row>
    <row r="790" spans="1:8">
      <c r="A790" s="286"/>
      <c r="B790" s="271"/>
      <c r="D790" s="286"/>
      <c r="E790" s="287"/>
      <c r="F790" s="286"/>
      <c r="H790" s="288"/>
    </row>
    <row r="791" spans="1:8">
      <c r="A791" s="286"/>
      <c r="B791" s="271"/>
      <c r="D791" s="286"/>
      <c r="E791" s="287"/>
      <c r="F791" s="286"/>
      <c r="H791" s="288"/>
    </row>
    <row r="792" spans="1:8">
      <c r="A792" s="286"/>
      <c r="B792" s="271"/>
      <c r="D792" s="286"/>
      <c r="E792" s="287"/>
      <c r="F792" s="286"/>
      <c r="H792" s="288"/>
    </row>
    <row r="793" spans="1:8">
      <c r="A793" s="286"/>
      <c r="B793" s="271"/>
      <c r="D793" s="286"/>
      <c r="E793" s="287"/>
      <c r="F793" s="286"/>
      <c r="H793" s="288"/>
    </row>
    <row r="794" spans="1:8">
      <c r="A794" s="286"/>
      <c r="B794" s="271"/>
      <c r="D794" s="286"/>
      <c r="E794" s="287"/>
      <c r="F794" s="286"/>
      <c r="H794" s="288"/>
    </row>
    <row r="795" spans="1:8">
      <c r="A795" s="286"/>
      <c r="B795" s="271"/>
      <c r="D795" s="286"/>
      <c r="E795" s="287"/>
      <c r="F795" s="286"/>
      <c r="H795" s="288"/>
    </row>
    <row r="796" spans="1:8">
      <c r="A796" s="286"/>
      <c r="B796" s="271"/>
      <c r="D796" s="286"/>
      <c r="E796" s="287"/>
      <c r="F796" s="286"/>
      <c r="H796" s="288"/>
    </row>
    <row r="797" spans="1:8">
      <c r="A797" s="286"/>
      <c r="B797" s="271"/>
      <c r="D797" s="286"/>
      <c r="E797" s="287"/>
      <c r="F797" s="286"/>
      <c r="H797" s="288"/>
    </row>
    <row r="798" spans="1:8">
      <c r="A798" s="286"/>
      <c r="B798" s="271"/>
      <c r="D798" s="286"/>
      <c r="E798" s="287"/>
      <c r="F798" s="286"/>
      <c r="H798" s="288"/>
    </row>
    <row r="799" spans="1:8">
      <c r="A799" s="286"/>
      <c r="B799" s="271"/>
      <c r="D799" s="286"/>
      <c r="E799" s="287"/>
      <c r="F799" s="286"/>
      <c r="H799" s="288"/>
    </row>
    <row r="800" spans="1:8">
      <c r="A800" s="286"/>
      <c r="B800" s="271"/>
      <c r="D800" s="286"/>
      <c r="E800" s="287"/>
      <c r="F800" s="286"/>
      <c r="H800" s="288"/>
    </row>
    <row r="801" spans="1:8">
      <c r="A801" s="286"/>
      <c r="B801" s="271"/>
      <c r="D801" s="286"/>
      <c r="E801" s="287"/>
      <c r="F801" s="286"/>
      <c r="H801" s="288"/>
    </row>
    <row r="802" spans="1:8">
      <c r="A802" s="286"/>
      <c r="B802" s="271"/>
      <c r="D802" s="286"/>
      <c r="E802" s="287"/>
      <c r="F802" s="286"/>
      <c r="H802" s="288"/>
    </row>
    <row r="803" spans="1:8">
      <c r="A803" s="286"/>
      <c r="B803" s="271"/>
      <c r="D803" s="286"/>
      <c r="E803" s="287"/>
      <c r="F803" s="286"/>
      <c r="H803" s="288"/>
    </row>
    <row r="804" spans="1:8">
      <c r="A804" s="286"/>
      <c r="B804" s="271"/>
      <c r="D804" s="286"/>
      <c r="E804" s="287"/>
      <c r="F804" s="286"/>
      <c r="H804" s="288"/>
    </row>
    <row r="805" spans="1:8">
      <c r="A805" s="286"/>
      <c r="B805" s="271"/>
      <c r="D805" s="286"/>
      <c r="E805" s="287"/>
      <c r="F805" s="286"/>
      <c r="H805" s="288"/>
    </row>
    <row r="806" spans="1:8">
      <c r="A806" s="286"/>
      <c r="B806" s="271"/>
      <c r="D806" s="286"/>
      <c r="E806" s="287"/>
      <c r="F806" s="286"/>
      <c r="H806" s="288"/>
    </row>
    <row r="807" spans="1:8">
      <c r="A807" s="286"/>
      <c r="B807" s="271"/>
      <c r="D807" s="286"/>
      <c r="E807" s="287"/>
      <c r="F807" s="286"/>
      <c r="H807" s="288"/>
    </row>
    <row r="808" spans="1:8">
      <c r="A808" s="286"/>
      <c r="B808" s="271"/>
      <c r="D808" s="286"/>
      <c r="E808" s="287"/>
      <c r="F808" s="286"/>
      <c r="H808" s="288"/>
    </row>
    <row r="809" spans="1:8">
      <c r="A809" s="286"/>
      <c r="B809" s="271"/>
      <c r="D809" s="286"/>
      <c r="E809" s="287"/>
      <c r="F809" s="286"/>
      <c r="H809" s="288"/>
    </row>
    <row r="810" spans="1:8">
      <c r="A810" s="286"/>
      <c r="B810" s="271"/>
      <c r="D810" s="286"/>
      <c r="E810" s="287"/>
      <c r="F810" s="286"/>
      <c r="H810" s="288"/>
    </row>
    <row r="811" spans="1:8">
      <c r="A811" s="286"/>
      <c r="B811" s="271"/>
      <c r="D811" s="286"/>
      <c r="E811" s="287"/>
      <c r="F811" s="286"/>
      <c r="H811" s="288"/>
    </row>
    <row r="812" spans="1:8">
      <c r="A812" s="286"/>
      <c r="B812" s="271"/>
      <c r="D812" s="286"/>
      <c r="E812" s="287"/>
      <c r="F812" s="286"/>
      <c r="H812" s="288"/>
    </row>
    <row r="813" spans="1:8">
      <c r="A813" s="286"/>
      <c r="B813" s="271"/>
      <c r="D813" s="286"/>
      <c r="E813" s="287"/>
      <c r="F813" s="286"/>
      <c r="H813" s="288"/>
    </row>
    <row r="814" spans="1:8">
      <c r="A814" s="286"/>
      <c r="B814" s="271"/>
      <c r="D814" s="286"/>
      <c r="E814" s="287"/>
      <c r="F814" s="286"/>
      <c r="H814" s="288"/>
    </row>
    <row r="815" spans="1:8">
      <c r="A815" s="286"/>
      <c r="B815" s="271"/>
      <c r="D815" s="286"/>
      <c r="E815" s="287"/>
      <c r="F815" s="286"/>
      <c r="H815" s="288"/>
    </row>
    <row r="816" spans="1:8">
      <c r="A816" s="286"/>
      <c r="B816" s="271"/>
      <c r="D816" s="286"/>
      <c r="E816" s="287"/>
      <c r="F816" s="286"/>
      <c r="H816" s="288"/>
    </row>
    <row r="817" spans="1:8">
      <c r="A817" s="286"/>
      <c r="B817" s="271"/>
      <c r="D817" s="286"/>
      <c r="E817" s="287"/>
      <c r="F817" s="286"/>
      <c r="H817" s="288"/>
    </row>
    <row r="818" spans="1:8">
      <c r="A818" s="286"/>
      <c r="B818" s="271"/>
      <c r="D818" s="286"/>
      <c r="E818" s="287"/>
      <c r="F818" s="286"/>
      <c r="H818" s="288"/>
    </row>
    <row r="819" spans="1:8">
      <c r="A819" s="286"/>
      <c r="B819" s="271"/>
      <c r="D819" s="286"/>
      <c r="E819" s="287"/>
      <c r="F819" s="286"/>
      <c r="H819" s="288"/>
    </row>
    <row r="820" spans="1:8">
      <c r="A820" s="286"/>
      <c r="B820" s="271"/>
      <c r="D820" s="286"/>
      <c r="E820" s="287"/>
      <c r="F820" s="286"/>
      <c r="H820" s="288"/>
    </row>
    <row r="821" spans="1:8">
      <c r="A821" s="286"/>
      <c r="B821" s="271"/>
      <c r="D821" s="286"/>
      <c r="E821" s="287"/>
      <c r="F821" s="286"/>
      <c r="H821" s="288"/>
    </row>
    <row r="822" spans="1:8">
      <c r="A822" s="286"/>
      <c r="B822" s="271"/>
      <c r="D822" s="286"/>
      <c r="E822" s="287"/>
      <c r="F822" s="286"/>
      <c r="H822" s="288"/>
    </row>
    <row r="823" spans="1:8">
      <c r="A823" s="286"/>
      <c r="B823" s="271"/>
      <c r="D823" s="286"/>
      <c r="E823" s="287"/>
      <c r="F823" s="286"/>
      <c r="H823" s="288"/>
    </row>
    <row r="824" spans="1:8">
      <c r="A824" s="286"/>
      <c r="B824" s="271"/>
      <c r="D824" s="286"/>
      <c r="E824" s="287"/>
      <c r="F824" s="286"/>
      <c r="H824" s="288"/>
    </row>
    <row r="825" spans="1:8">
      <c r="A825" s="286"/>
      <c r="B825" s="271"/>
      <c r="D825" s="286"/>
      <c r="E825" s="287"/>
      <c r="F825" s="286"/>
      <c r="H825" s="288"/>
    </row>
    <row r="826" spans="1:8">
      <c r="A826" s="286"/>
      <c r="B826" s="271"/>
      <c r="D826" s="286"/>
      <c r="E826" s="287"/>
      <c r="F826" s="286"/>
      <c r="H826" s="288"/>
    </row>
    <row r="827" spans="1:8">
      <c r="A827" s="286"/>
      <c r="B827" s="271"/>
      <c r="D827" s="286"/>
      <c r="E827" s="287"/>
      <c r="F827" s="286"/>
      <c r="H827" s="288"/>
    </row>
    <row r="828" spans="1:8">
      <c r="A828" s="286"/>
      <c r="B828" s="271"/>
      <c r="D828" s="286"/>
      <c r="E828" s="287"/>
      <c r="F828" s="286"/>
      <c r="H828" s="288"/>
    </row>
    <row r="829" spans="1:8">
      <c r="A829" s="286"/>
      <c r="B829" s="271"/>
      <c r="D829" s="286"/>
      <c r="E829" s="287"/>
      <c r="F829" s="286"/>
      <c r="H829" s="288"/>
    </row>
    <row r="830" spans="1:8">
      <c r="A830" s="286"/>
      <c r="B830" s="271"/>
      <c r="D830" s="286"/>
      <c r="E830" s="287"/>
      <c r="F830" s="286"/>
      <c r="H830" s="288"/>
    </row>
    <row r="831" spans="1:8">
      <c r="A831" s="286"/>
      <c r="B831" s="271"/>
      <c r="D831" s="286"/>
      <c r="E831" s="287"/>
      <c r="F831" s="286"/>
      <c r="H831" s="288"/>
    </row>
    <row r="832" spans="1:8">
      <c r="A832" s="286"/>
      <c r="B832" s="271"/>
      <c r="D832" s="286"/>
      <c r="E832" s="287"/>
      <c r="F832" s="286"/>
      <c r="H832" s="288"/>
    </row>
    <row r="833" spans="1:8">
      <c r="A833" s="286"/>
      <c r="B833" s="271"/>
      <c r="D833" s="286"/>
      <c r="E833" s="287"/>
      <c r="F833" s="286"/>
      <c r="H833" s="288"/>
    </row>
    <row r="834" spans="1:8">
      <c r="A834" s="286"/>
      <c r="B834" s="271"/>
      <c r="D834" s="286"/>
      <c r="E834" s="287"/>
      <c r="F834" s="286"/>
      <c r="H834" s="288"/>
    </row>
    <row r="835" spans="1:8">
      <c r="A835" s="286"/>
      <c r="B835" s="271"/>
      <c r="D835" s="286"/>
      <c r="E835" s="287"/>
      <c r="F835" s="286"/>
      <c r="H835" s="288"/>
    </row>
    <row r="836" spans="1:8">
      <c r="A836" s="286"/>
      <c r="B836" s="271"/>
      <c r="D836" s="286"/>
      <c r="E836" s="287"/>
      <c r="F836" s="286"/>
      <c r="H836" s="288"/>
    </row>
    <row r="837" spans="1:8">
      <c r="A837" s="286"/>
      <c r="B837" s="271"/>
      <c r="D837" s="286"/>
      <c r="E837" s="287"/>
      <c r="F837" s="286"/>
      <c r="H837" s="288"/>
    </row>
    <row r="838" spans="1:8">
      <c r="A838" s="286"/>
      <c r="B838" s="271"/>
      <c r="D838" s="286"/>
      <c r="E838" s="287"/>
      <c r="F838" s="286"/>
      <c r="H838" s="288"/>
    </row>
    <row r="839" spans="1:8">
      <c r="A839" s="286"/>
      <c r="B839" s="271"/>
      <c r="D839" s="286"/>
      <c r="E839" s="287"/>
      <c r="F839" s="286"/>
      <c r="H839" s="288"/>
    </row>
    <row r="840" spans="1:8">
      <c r="A840" s="286"/>
      <c r="B840" s="271"/>
      <c r="D840" s="286"/>
      <c r="E840" s="287"/>
      <c r="F840" s="286"/>
      <c r="H840" s="288"/>
    </row>
    <row r="841" spans="1:8">
      <c r="A841" s="286"/>
      <c r="B841" s="271"/>
      <c r="D841" s="286"/>
      <c r="E841" s="287"/>
      <c r="F841" s="286"/>
      <c r="H841" s="288"/>
    </row>
    <row r="842" spans="1:8">
      <c r="A842" s="286"/>
      <c r="B842" s="271"/>
      <c r="D842" s="286"/>
      <c r="E842" s="287"/>
      <c r="F842" s="286"/>
      <c r="H842" s="288"/>
    </row>
    <row r="843" spans="1:8">
      <c r="A843" s="286"/>
      <c r="B843" s="271"/>
      <c r="D843" s="286"/>
      <c r="E843" s="287"/>
      <c r="F843" s="286"/>
      <c r="H843" s="288"/>
    </row>
    <row r="844" spans="1:8">
      <c r="A844" s="286"/>
      <c r="B844" s="271"/>
      <c r="D844" s="286"/>
      <c r="E844" s="287"/>
      <c r="F844" s="286"/>
      <c r="H844" s="288"/>
    </row>
    <row r="845" spans="1:8">
      <c r="A845" s="286"/>
      <c r="B845" s="271"/>
      <c r="D845" s="286"/>
      <c r="E845" s="287"/>
      <c r="F845" s="286"/>
      <c r="H845" s="288"/>
    </row>
    <row r="846" spans="1:8">
      <c r="A846" s="286"/>
      <c r="B846" s="271"/>
      <c r="D846" s="286"/>
      <c r="E846" s="287"/>
      <c r="F846" s="286"/>
      <c r="H846" s="288"/>
    </row>
    <row r="847" spans="1:8">
      <c r="A847" s="286"/>
      <c r="B847" s="271"/>
      <c r="D847" s="286"/>
      <c r="E847" s="287"/>
      <c r="F847" s="286"/>
      <c r="H847" s="288"/>
    </row>
    <row r="848" spans="1:8">
      <c r="A848" s="286"/>
      <c r="B848" s="271"/>
      <c r="D848" s="286"/>
      <c r="E848" s="287"/>
      <c r="F848" s="286"/>
      <c r="H848" s="288"/>
    </row>
    <row r="849" spans="1:8">
      <c r="A849" s="286"/>
      <c r="B849" s="271"/>
      <c r="D849" s="286"/>
      <c r="E849" s="287"/>
      <c r="F849" s="286"/>
      <c r="H849" s="288"/>
    </row>
    <row r="850" spans="1:8">
      <c r="A850" s="286"/>
      <c r="B850" s="271"/>
      <c r="D850" s="286"/>
      <c r="E850" s="287"/>
      <c r="F850" s="286"/>
      <c r="H850" s="288"/>
    </row>
    <row r="851" spans="1:8">
      <c r="A851" s="286"/>
      <c r="B851" s="271"/>
      <c r="D851" s="286"/>
      <c r="E851" s="287"/>
      <c r="F851" s="286"/>
      <c r="H851" s="288"/>
    </row>
    <row r="852" spans="1:8">
      <c r="A852" s="286"/>
      <c r="B852" s="271"/>
      <c r="D852" s="286"/>
      <c r="E852" s="287"/>
      <c r="F852" s="286"/>
      <c r="H852" s="288"/>
    </row>
    <row r="853" spans="1:8">
      <c r="A853" s="286"/>
      <c r="B853" s="271"/>
      <c r="D853" s="286"/>
      <c r="E853" s="287"/>
      <c r="F853" s="286"/>
      <c r="H853" s="288"/>
    </row>
    <row r="854" spans="1:8">
      <c r="A854" s="286"/>
      <c r="B854" s="271"/>
      <c r="D854" s="286"/>
      <c r="E854" s="287"/>
      <c r="F854" s="286"/>
      <c r="H854" s="288"/>
    </row>
    <row r="855" spans="1:8">
      <c r="A855" s="286"/>
      <c r="B855" s="271"/>
      <c r="D855" s="286"/>
      <c r="E855" s="287"/>
      <c r="F855" s="286"/>
      <c r="H855" s="288"/>
    </row>
    <row r="856" spans="1:8">
      <c r="A856" s="286"/>
      <c r="B856" s="271"/>
      <c r="D856" s="286"/>
      <c r="E856" s="287"/>
      <c r="F856" s="286"/>
      <c r="H856" s="288"/>
    </row>
    <row r="857" spans="1:8">
      <c r="A857" s="286"/>
      <c r="B857" s="271"/>
      <c r="D857" s="286"/>
      <c r="E857" s="287"/>
      <c r="F857" s="286"/>
      <c r="H857" s="288"/>
    </row>
    <row r="858" spans="1:8">
      <c r="A858" s="286"/>
      <c r="B858" s="271"/>
      <c r="D858" s="286"/>
      <c r="E858" s="287"/>
      <c r="F858" s="286"/>
      <c r="H858" s="288"/>
    </row>
    <row r="859" spans="1:8">
      <c r="A859" s="286"/>
      <c r="B859" s="271"/>
      <c r="D859" s="286"/>
      <c r="E859" s="287"/>
      <c r="F859" s="286"/>
      <c r="H859" s="288"/>
    </row>
    <row r="860" spans="1:8">
      <c r="A860" s="286"/>
      <c r="B860" s="271"/>
      <c r="D860" s="286"/>
      <c r="E860" s="287"/>
      <c r="F860" s="286"/>
      <c r="H860" s="288"/>
    </row>
    <row r="861" spans="1:8">
      <c r="A861" s="286"/>
      <c r="B861" s="271"/>
      <c r="D861" s="286"/>
      <c r="E861" s="287"/>
      <c r="F861" s="286"/>
      <c r="H861" s="288"/>
    </row>
    <row r="862" spans="1:8">
      <c r="A862" s="286"/>
      <c r="B862" s="271"/>
      <c r="D862" s="286"/>
      <c r="E862" s="287"/>
      <c r="F862" s="286"/>
      <c r="H862" s="288"/>
    </row>
    <row r="863" spans="1:8">
      <c r="A863" s="286"/>
      <c r="B863" s="271"/>
      <c r="D863" s="286"/>
      <c r="E863" s="287"/>
      <c r="F863" s="286"/>
      <c r="H863" s="288"/>
    </row>
    <row r="864" spans="1:8">
      <c r="A864" s="286"/>
      <c r="B864" s="271"/>
      <c r="D864" s="286"/>
      <c r="E864" s="287"/>
      <c r="F864" s="286"/>
      <c r="H864" s="288"/>
    </row>
    <row r="865" spans="1:8">
      <c r="A865" s="286"/>
      <c r="B865" s="271"/>
      <c r="D865" s="286"/>
      <c r="E865" s="287"/>
      <c r="F865" s="286"/>
      <c r="H865" s="288"/>
    </row>
    <row r="866" spans="1:8">
      <c r="A866" s="286"/>
      <c r="B866" s="271"/>
      <c r="D866" s="286"/>
      <c r="E866" s="287"/>
      <c r="F866" s="286"/>
      <c r="H866" s="288"/>
    </row>
    <row r="867" spans="1:8">
      <c r="A867" s="286"/>
      <c r="B867" s="271"/>
      <c r="D867" s="286"/>
      <c r="E867" s="287"/>
      <c r="F867" s="286"/>
      <c r="H867" s="288"/>
    </row>
    <row r="868" spans="1:8">
      <c r="A868" s="286"/>
      <c r="B868" s="271"/>
      <c r="D868" s="286"/>
      <c r="E868" s="287"/>
      <c r="F868" s="286"/>
      <c r="H868" s="288"/>
    </row>
    <row r="869" spans="1:8">
      <c r="A869" s="286"/>
      <c r="B869" s="271"/>
      <c r="D869" s="286"/>
      <c r="E869" s="287"/>
      <c r="F869" s="286"/>
      <c r="H869" s="288"/>
    </row>
    <row r="870" spans="1:8">
      <c r="A870" s="286"/>
      <c r="B870" s="271"/>
      <c r="D870" s="286"/>
      <c r="E870" s="287"/>
      <c r="F870" s="286"/>
      <c r="H870" s="288"/>
    </row>
    <row r="871" spans="1:8">
      <c r="A871" s="286"/>
      <c r="B871" s="271"/>
      <c r="D871" s="286"/>
      <c r="E871" s="287"/>
      <c r="F871" s="286"/>
      <c r="H871" s="288"/>
    </row>
    <row r="872" spans="1:8">
      <c r="A872" s="286"/>
      <c r="B872" s="271"/>
      <c r="D872" s="286"/>
      <c r="E872" s="287"/>
      <c r="F872" s="286"/>
      <c r="H872" s="288"/>
    </row>
    <row r="873" spans="1:8">
      <c r="A873" s="286"/>
      <c r="B873" s="271"/>
      <c r="D873" s="286"/>
      <c r="E873" s="287"/>
      <c r="F873" s="286"/>
      <c r="H873" s="288"/>
    </row>
    <row r="874" spans="1:8">
      <c r="A874" s="286"/>
      <c r="B874" s="271"/>
      <c r="D874" s="286"/>
      <c r="E874" s="287"/>
      <c r="F874" s="286"/>
      <c r="H874" s="288"/>
    </row>
    <row r="875" spans="1:8">
      <c r="A875" s="286"/>
      <c r="B875" s="271"/>
      <c r="D875" s="286"/>
      <c r="E875" s="287"/>
      <c r="F875" s="286"/>
      <c r="H875" s="288"/>
    </row>
    <row r="876" spans="1:8">
      <c r="A876" s="286"/>
      <c r="B876" s="271"/>
      <c r="D876" s="286"/>
      <c r="E876" s="287"/>
      <c r="F876" s="286"/>
      <c r="H876" s="288"/>
    </row>
    <row r="877" spans="1:8">
      <c r="A877" s="286"/>
      <c r="B877" s="271"/>
      <c r="D877" s="286"/>
      <c r="E877" s="287"/>
      <c r="F877" s="286"/>
      <c r="H877" s="288"/>
    </row>
    <row r="878" spans="1:8">
      <c r="A878" s="286"/>
      <c r="B878" s="271"/>
      <c r="D878" s="286"/>
      <c r="E878" s="287"/>
      <c r="F878" s="286"/>
      <c r="H878" s="288"/>
    </row>
    <row r="879" spans="1:8">
      <c r="A879" s="286"/>
      <c r="B879" s="271"/>
      <c r="D879" s="286"/>
      <c r="E879" s="287"/>
      <c r="F879" s="286"/>
      <c r="H879" s="288"/>
    </row>
    <row r="880" spans="1:8">
      <c r="A880" s="286"/>
      <c r="B880" s="271"/>
      <c r="D880" s="286"/>
      <c r="E880" s="287"/>
      <c r="F880" s="286"/>
      <c r="H880" s="288"/>
    </row>
    <row r="881" spans="1:8">
      <c r="A881" s="286"/>
      <c r="B881" s="271"/>
      <c r="D881" s="286"/>
      <c r="E881" s="287"/>
      <c r="F881" s="286"/>
      <c r="H881" s="288"/>
    </row>
    <row r="882" spans="1:8">
      <c r="A882" s="286"/>
      <c r="B882" s="271"/>
      <c r="D882" s="286"/>
      <c r="E882" s="287"/>
      <c r="F882" s="286"/>
      <c r="H882" s="288"/>
    </row>
    <row r="883" spans="1:8">
      <c r="A883" s="286"/>
      <c r="B883" s="271"/>
      <c r="D883" s="286"/>
      <c r="E883" s="287"/>
      <c r="F883" s="286"/>
      <c r="H883" s="288"/>
    </row>
    <row r="884" spans="1:8">
      <c r="A884" s="286"/>
      <c r="B884" s="271"/>
      <c r="D884" s="286"/>
      <c r="E884" s="287"/>
      <c r="F884" s="286"/>
      <c r="H884" s="288"/>
    </row>
    <row r="885" spans="1:8">
      <c r="A885" s="286"/>
      <c r="B885" s="271"/>
      <c r="D885" s="286"/>
      <c r="E885" s="287"/>
      <c r="F885" s="286"/>
      <c r="H885" s="288"/>
    </row>
    <row r="886" spans="1:8">
      <c r="A886" s="286"/>
      <c r="B886" s="271"/>
      <c r="D886" s="286"/>
      <c r="E886" s="287"/>
      <c r="F886" s="286"/>
      <c r="H886" s="288"/>
    </row>
    <row r="887" spans="1:8">
      <c r="A887" s="286"/>
      <c r="B887" s="271"/>
      <c r="D887" s="286"/>
      <c r="E887" s="287"/>
      <c r="F887" s="286"/>
      <c r="H887" s="288"/>
    </row>
    <row r="888" spans="1:8">
      <c r="A888" s="286"/>
      <c r="B888" s="271"/>
      <c r="D888" s="286"/>
      <c r="E888" s="287"/>
      <c r="F888" s="286"/>
      <c r="H888" s="288"/>
    </row>
    <row r="889" spans="1:8">
      <c r="A889" s="286"/>
      <c r="B889" s="271"/>
      <c r="D889" s="286"/>
      <c r="E889" s="287"/>
      <c r="F889" s="286"/>
      <c r="H889" s="288"/>
    </row>
    <row r="890" spans="1:8">
      <c r="A890" s="286"/>
      <c r="B890" s="271"/>
      <c r="D890" s="286"/>
      <c r="E890" s="287"/>
      <c r="F890" s="286"/>
      <c r="H890" s="288"/>
    </row>
    <row r="891" spans="1:8">
      <c r="A891" s="286"/>
      <c r="B891" s="271"/>
      <c r="D891" s="286"/>
      <c r="E891" s="287"/>
      <c r="F891" s="286"/>
      <c r="H891" s="288"/>
    </row>
    <row r="892" spans="1:8">
      <c r="A892" s="286"/>
      <c r="B892" s="271"/>
      <c r="D892" s="286"/>
      <c r="E892" s="287"/>
      <c r="F892" s="286"/>
      <c r="H892" s="288"/>
    </row>
    <row r="893" spans="1:8">
      <c r="A893" s="286"/>
      <c r="B893" s="271"/>
      <c r="D893" s="286"/>
      <c r="E893" s="287"/>
      <c r="F893" s="286"/>
      <c r="H893" s="288"/>
    </row>
    <row r="894" spans="1:8">
      <c r="A894" s="286"/>
      <c r="B894" s="271"/>
      <c r="D894" s="286"/>
      <c r="E894" s="287"/>
      <c r="F894" s="286"/>
      <c r="H894" s="288"/>
    </row>
    <row r="895" spans="1:8">
      <c r="A895" s="286"/>
      <c r="B895" s="271"/>
      <c r="D895" s="286"/>
      <c r="E895" s="287"/>
      <c r="F895" s="286"/>
      <c r="H895" s="288"/>
    </row>
    <row r="896" spans="1:8">
      <c r="A896" s="286"/>
      <c r="B896" s="271"/>
      <c r="D896" s="286"/>
      <c r="E896" s="287"/>
      <c r="F896" s="286"/>
      <c r="H896" s="288"/>
    </row>
    <row r="897" spans="1:8">
      <c r="A897" s="286"/>
      <c r="B897" s="271"/>
      <c r="D897" s="286"/>
      <c r="E897" s="287"/>
      <c r="F897" s="286"/>
      <c r="H897" s="288"/>
    </row>
    <row r="898" spans="1:8">
      <c r="A898" s="286"/>
      <c r="B898" s="271"/>
      <c r="D898" s="286"/>
      <c r="E898" s="287"/>
      <c r="F898" s="286"/>
      <c r="H898" s="288"/>
    </row>
    <row r="899" spans="1:8">
      <c r="A899" s="286"/>
      <c r="B899" s="271"/>
      <c r="D899" s="286"/>
      <c r="E899" s="287"/>
      <c r="F899" s="286"/>
      <c r="H899" s="288"/>
    </row>
    <row r="900" spans="1:8">
      <c r="A900" s="286"/>
      <c r="B900" s="271"/>
      <c r="D900" s="286"/>
      <c r="E900" s="287"/>
      <c r="F900" s="286"/>
      <c r="H900" s="288"/>
    </row>
    <row r="901" spans="1:8">
      <c r="A901" s="286"/>
      <c r="B901" s="271"/>
      <c r="D901" s="286"/>
      <c r="E901" s="287"/>
      <c r="F901" s="286"/>
      <c r="H901" s="288"/>
    </row>
    <row r="902" spans="1:8">
      <c r="A902" s="286"/>
      <c r="B902" s="271"/>
      <c r="D902" s="286"/>
      <c r="E902" s="287"/>
      <c r="F902" s="286"/>
      <c r="H902" s="288"/>
    </row>
    <row r="903" spans="1:8">
      <c r="A903" s="286"/>
      <c r="B903" s="271"/>
      <c r="D903" s="286"/>
      <c r="E903" s="287"/>
      <c r="F903" s="286"/>
      <c r="H903" s="288"/>
    </row>
    <row r="904" spans="1:8">
      <c r="A904" s="286"/>
      <c r="B904" s="271"/>
      <c r="D904" s="286"/>
      <c r="E904" s="287"/>
      <c r="F904" s="286"/>
      <c r="H904" s="288"/>
    </row>
    <row r="905" spans="1:8">
      <c r="A905" s="286"/>
      <c r="B905" s="271"/>
      <c r="D905" s="286"/>
      <c r="E905" s="287"/>
      <c r="F905" s="286"/>
      <c r="H905" s="288"/>
    </row>
    <row r="906" spans="1:8">
      <c r="A906" s="286"/>
      <c r="B906" s="271"/>
      <c r="D906" s="286"/>
      <c r="E906" s="287"/>
      <c r="F906" s="286"/>
      <c r="H906" s="288"/>
    </row>
    <row r="907" spans="1:8">
      <c r="A907" s="286"/>
      <c r="B907" s="271"/>
      <c r="D907" s="286"/>
      <c r="E907" s="287"/>
      <c r="F907" s="286"/>
      <c r="H907" s="288"/>
    </row>
    <row r="908" spans="1:8">
      <c r="A908" s="286"/>
      <c r="B908" s="271"/>
      <c r="D908" s="286"/>
      <c r="E908" s="287"/>
      <c r="F908" s="286"/>
      <c r="H908" s="288"/>
    </row>
    <row r="909" spans="1:8">
      <c r="A909" s="286"/>
      <c r="B909" s="271"/>
      <c r="D909" s="286"/>
      <c r="E909" s="287"/>
      <c r="F909" s="286"/>
      <c r="H909" s="288"/>
    </row>
    <row r="910" spans="1:8">
      <c r="A910" s="286"/>
      <c r="B910" s="271"/>
      <c r="D910" s="286"/>
      <c r="E910" s="287"/>
      <c r="F910" s="286"/>
      <c r="H910" s="288"/>
    </row>
    <row r="911" spans="1:8">
      <c r="A911" s="286"/>
      <c r="B911" s="271"/>
      <c r="D911" s="286"/>
      <c r="E911" s="287"/>
      <c r="F911" s="286"/>
      <c r="H911" s="288"/>
    </row>
    <row r="912" spans="1:8">
      <c r="A912" s="286"/>
      <c r="B912" s="271"/>
      <c r="D912" s="286"/>
      <c r="E912" s="287"/>
      <c r="F912" s="286"/>
      <c r="H912" s="288"/>
    </row>
    <row r="913" spans="1:8">
      <c r="A913" s="286"/>
      <c r="B913" s="271"/>
      <c r="D913" s="286"/>
      <c r="E913" s="287"/>
      <c r="F913" s="286"/>
      <c r="H913" s="288"/>
    </row>
    <row r="914" spans="1:8">
      <c r="A914" s="286"/>
      <c r="B914" s="271"/>
      <c r="D914" s="286"/>
      <c r="E914" s="287"/>
      <c r="F914" s="286"/>
      <c r="H914" s="288"/>
    </row>
    <row r="915" spans="1:8">
      <c r="A915" s="286"/>
      <c r="B915" s="271"/>
      <c r="D915" s="286"/>
      <c r="E915" s="287"/>
      <c r="F915" s="286"/>
      <c r="H915" s="288"/>
    </row>
    <row r="916" spans="1:8">
      <c r="A916" s="286"/>
      <c r="B916" s="271"/>
      <c r="D916" s="286"/>
      <c r="E916" s="287"/>
      <c r="F916" s="286"/>
      <c r="H916" s="288"/>
    </row>
    <row r="917" spans="1:8">
      <c r="A917" s="286"/>
      <c r="B917" s="271"/>
      <c r="D917" s="286"/>
      <c r="E917" s="287"/>
      <c r="F917" s="286"/>
      <c r="H917" s="288"/>
    </row>
    <row r="918" spans="1:8">
      <c r="A918" s="286"/>
      <c r="B918" s="271"/>
      <c r="D918" s="286"/>
      <c r="E918" s="287"/>
      <c r="F918" s="286"/>
      <c r="H918" s="288"/>
    </row>
    <row r="919" spans="1:8">
      <c r="A919" s="286"/>
      <c r="B919" s="271"/>
      <c r="D919" s="286"/>
      <c r="E919" s="287"/>
      <c r="F919" s="286"/>
      <c r="H919" s="288"/>
    </row>
    <row r="920" spans="1:8">
      <c r="A920" s="286"/>
      <c r="B920" s="271"/>
      <c r="D920" s="286"/>
      <c r="E920" s="287"/>
      <c r="F920" s="286"/>
      <c r="H920" s="288"/>
    </row>
    <row r="921" spans="1:8">
      <c r="A921" s="286"/>
      <c r="B921" s="271"/>
      <c r="D921" s="286"/>
      <c r="E921" s="287"/>
      <c r="F921" s="286"/>
      <c r="H921" s="288"/>
    </row>
    <row r="922" spans="1:8">
      <c r="A922" s="286"/>
      <c r="B922" s="271"/>
      <c r="D922" s="286"/>
      <c r="E922" s="287"/>
      <c r="F922" s="286"/>
      <c r="H922" s="288"/>
    </row>
    <row r="923" spans="1:8">
      <c r="A923" s="286"/>
      <c r="B923" s="271"/>
      <c r="D923" s="286"/>
      <c r="E923" s="287"/>
      <c r="F923" s="286"/>
      <c r="H923" s="288"/>
    </row>
    <row r="924" spans="1:8">
      <c r="A924" s="286"/>
      <c r="B924" s="271"/>
      <c r="D924" s="286"/>
      <c r="E924" s="287"/>
      <c r="F924" s="286"/>
      <c r="H924" s="288"/>
    </row>
    <row r="925" spans="1:8">
      <c r="A925" s="286"/>
      <c r="B925" s="271"/>
      <c r="D925" s="286"/>
      <c r="E925" s="287"/>
      <c r="F925" s="286"/>
      <c r="H925" s="288"/>
    </row>
    <row r="926" spans="1:8">
      <c r="A926" s="286"/>
      <c r="B926" s="271"/>
      <c r="D926" s="286"/>
      <c r="E926" s="287"/>
      <c r="F926" s="286"/>
      <c r="H926" s="288"/>
    </row>
    <row r="927" spans="1:8">
      <c r="A927" s="286"/>
      <c r="B927" s="271"/>
      <c r="D927" s="286"/>
      <c r="E927" s="287"/>
      <c r="F927" s="286"/>
      <c r="H927" s="288"/>
    </row>
    <row r="928" spans="1:8">
      <c r="A928" s="286"/>
      <c r="B928" s="271"/>
      <c r="D928" s="286"/>
      <c r="E928" s="287"/>
      <c r="F928" s="286"/>
      <c r="H928" s="288"/>
    </row>
    <row r="929" spans="1:8">
      <c r="A929" s="286"/>
      <c r="B929" s="271"/>
      <c r="D929" s="286"/>
      <c r="E929" s="287"/>
      <c r="F929" s="286"/>
      <c r="H929" s="288"/>
    </row>
    <row r="930" spans="1:8">
      <c r="A930" s="286"/>
      <c r="B930" s="271"/>
      <c r="D930" s="286"/>
      <c r="E930" s="287"/>
      <c r="F930" s="286"/>
      <c r="H930" s="288"/>
    </row>
    <row r="931" spans="1:8">
      <c r="A931" s="286"/>
      <c r="B931" s="271"/>
      <c r="D931" s="286"/>
      <c r="E931" s="287"/>
      <c r="F931" s="286"/>
      <c r="H931" s="288"/>
    </row>
    <row r="932" spans="1:8">
      <c r="A932" s="286"/>
      <c r="B932" s="271"/>
      <c r="D932" s="286"/>
      <c r="E932" s="287"/>
      <c r="F932" s="286"/>
      <c r="H932" s="288"/>
    </row>
    <row r="933" spans="1:8">
      <c r="A933" s="286"/>
      <c r="B933" s="271"/>
      <c r="D933" s="286"/>
      <c r="E933" s="287"/>
      <c r="F933" s="286"/>
      <c r="H933" s="288"/>
    </row>
    <row r="934" spans="1:8">
      <c r="A934" s="286"/>
      <c r="B934" s="271"/>
      <c r="D934" s="286"/>
      <c r="E934" s="287"/>
      <c r="F934" s="286"/>
      <c r="H934" s="288"/>
    </row>
    <row r="935" spans="1:8">
      <c r="A935" s="286"/>
      <c r="B935" s="271"/>
      <c r="D935" s="286"/>
      <c r="E935" s="287"/>
      <c r="F935" s="286"/>
      <c r="H935" s="288"/>
    </row>
    <row r="936" spans="1:8">
      <c r="A936" s="286"/>
      <c r="B936" s="271"/>
      <c r="D936" s="286"/>
      <c r="E936" s="287"/>
      <c r="F936" s="286"/>
      <c r="H936" s="288"/>
    </row>
    <row r="937" spans="1:8">
      <c r="A937" s="286"/>
      <c r="B937" s="271"/>
      <c r="D937" s="286"/>
      <c r="E937" s="287"/>
      <c r="F937" s="286"/>
      <c r="H937" s="288"/>
    </row>
    <row r="938" spans="1:8">
      <c r="A938" s="286"/>
      <c r="B938" s="271"/>
      <c r="D938" s="286"/>
      <c r="E938" s="287"/>
      <c r="F938" s="286"/>
      <c r="H938" s="288"/>
    </row>
    <row r="939" spans="1:8">
      <c r="A939" s="286"/>
      <c r="B939" s="271"/>
      <c r="D939" s="286"/>
      <c r="E939" s="287"/>
      <c r="F939" s="286"/>
      <c r="H939" s="288"/>
    </row>
    <row r="940" spans="1:8">
      <c r="A940" s="286"/>
      <c r="B940" s="271"/>
      <c r="D940" s="286"/>
      <c r="E940" s="287"/>
      <c r="F940" s="286"/>
      <c r="H940" s="288"/>
    </row>
    <row r="941" spans="1:8">
      <c r="A941" s="286"/>
      <c r="B941" s="271"/>
      <c r="D941" s="286"/>
      <c r="E941" s="287"/>
      <c r="F941" s="286"/>
      <c r="H941" s="288"/>
    </row>
    <row r="942" spans="1:8">
      <c r="A942" s="286"/>
      <c r="B942" s="271"/>
      <c r="D942" s="286"/>
      <c r="E942" s="287"/>
      <c r="F942" s="286"/>
      <c r="H942" s="288"/>
    </row>
    <row r="943" spans="1:8">
      <c r="A943" s="286"/>
      <c r="B943" s="271"/>
      <c r="D943" s="286"/>
      <c r="E943" s="287"/>
      <c r="F943" s="286"/>
      <c r="H943" s="288"/>
    </row>
    <row r="944" spans="1:8">
      <c r="A944" s="286"/>
      <c r="B944" s="271"/>
      <c r="D944" s="286"/>
      <c r="E944" s="287"/>
      <c r="F944" s="286"/>
      <c r="H944" s="288"/>
    </row>
    <row r="945" spans="1:8">
      <c r="A945" s="286"/>
      <c r="B945" s="271"/>
      <c r="D945" s="286"/>
      <c r="E945" s="287"/>
      <c r="F945" s="286"/>
      <c r="H945" s="288"/>
    </row>
    <row r="946" spans="1:8">
      <c r="A946" s="286"/>
      <c r="B946" s="271"/>
      <c r="D946" s="286"/>
      <c r="E946" s="287"/>
      <c r="F946" s="286"/>
      <c r="H946" s="288"/>
    </row>
    <row r="947" spans="1:8">
      <c r="A947" s="286"/>
      <c r="B947" s="271"/>
      <c r="D947" s="286"/>
      <c r="E947" s="287"/>
      <c r="F947" s="286"/>
      <c r="H947" s="288"/>
    </row>
    <row r="948" spans="1:8">
      <c r="A948" s="286"/>
      <c r="B948" s="271"/>
      <c r="D948" s="286"/>
      <c r="E948" s="287"/>
      <c r="F948" s="286"/>
      <c r="H948" s="288"/>
    </row>
    <row r="949" spans="1:8">
      <c r="A949" s="286"/>
      <c r="B949" s="271"/>
      <c r="D949" s="286"/>
      <c r="E949" s="287"/>
      <c r="F949" s="286"/>
      <c r="H949" s="288"/>
    </row>
    <row r="950" spans="1:8">
      <c r="A950" s="286"/>
      <c r="B950" s="271"/>
      <c r="D950" s="286"/>
      <c r="E950" s="287"/>
      <c r="F950" s="286"/>
      <c r="H950" s="288"/>
    </row>
    <row r="951" spans="1:8">
      <c r="A951" s="286"/>
      <c r="B951" s="271"/>
      <c r="D951" s="286"/>
      <c r="E951" s="287"/>
      <c r="F951" s="286"/>
      <c r="H951" s="288"/>
    </row>
    <row r="952" spans="1:8">
      <c r="A952" s="286"/>
      <c r="B952" s="271"/>
      <c r="D952" s="286"/>
      <c r="E952" s="287"/>
      <c r="F952" s="286"/>
      <c r="H952" s="288"/>
    </row>
    <row r="953" spans="1:8">
      <c r="A953" s="286"/>
      <c r="B953" s="271"/>
      <c r="D953" s="286"/>
      <c r="E953" s="287"/>
      <c r="F953" s="286"/>
      <c r="H953" s="288"/>
    </row>
    <row r="954" spans="1:8">
      <c r="A954" s="286"/>
      <c r="B954" s="271"/>
      <c r="D954" s="286"/>
      <c r="E954" s="287"/>
      <c r="F954" s="286"/>
      <c r="H954" s="288"/>
    </row>
    <row r="955" spans="1:8">
      <c r="A955" s="286"/>
      <c r="B955" s="271"/>
      <c r="D955" s="286"/>
      <c r="E955" s="287"/>
      <c r="F955" s="286"/>
      <c r="H955" s="288"/>
    </row>
    <row r="956" spans="1:8">
      <c r="A956" s="286"/>
      <c r="B956" s="271"/>
      <c r="D956" s="286"/>
      <c r="E956" s="287"/>
      <c r="F956" s="286"/>
      <c r="H956" s="288"/>
    </row>
    <row r="957" spans="1:8">
      <c r="A957" s="286"/>
      <c r="B957" s="271"/>
      <c r="D957" s="286"/>
      <c r="E957" s="287"/>
      <c r="F957" s="286"/>
      <c r="H957" s="288"/>
    </row>
    <row r="958" spans="1:8">
      <c r="A958" s="286"/>
      <c r="B958" s="271"/>
      <c r="D958" s="286"/>
      <c r="E958" s="287"/>
      <c r="F958" s="286"/>
      <c r="H958" s="288"/>
    </row>
    <row r="959" spans="1:8">
      <c r="A959" s="286"/>
      <c r="B959" s="271"/>
      <c r="D959" s="286"/>
      <c r="E959" s="287"/>
      <c r="F959" s="286"/>
      <c r="H959" s="288"/>
    </row>
    <row r="960" spans="1:8">
      <c r="A960" s="286"/>
      <c r="B960" s="271"/>
      <c r="D960" s="286"/>
      <c r="E960" s="287"/>
      <c r="F960" s="286"/>
      <c r="H960" s="288"/>
    </row>
    <row r="961" spans="1:8">
      <c r="A961" s="286"/>
      <c r="B961" s="271"/>
      <c r="D961" s="286"/>
      <c r="E961" s="287"/>
      <c r="F961" s="286"/>
      <c r="H961" s="288"/>
    </row>
    <row r="962" spans="1:8">
      <c r="A962" s="286"/>
      <c r="B962" s="271"/>
      <c r="D962" s="286"/>
      <c r="E962" s="287"/>
      <c r="F962" s="286"/>
      <c r="H962" s="288"/>
    </row>
    <row r="963" spans="1:8">
      <c r="A963" s="286"/>
      <c r="B963" s="271"/>
      <c r="D963" s="286"/>
      <c r="E963" s="287"/>
      <c r="F963" s="286"/>
      <c r="H963" s="288"/>
    </row>
    <row r="964" spans="1:8">
      <c r="A964" s="286"/>
      <c r="B964" s="271"/>
      <c r="D964" s="286"/>
      <c r="E964" s="287"/>
      <c r="F964" s="286"/>
      <c r="H964" s="288"/>
    </row>
    <row r="965" spans="1:8">
      <c r="A965" s="286"/>
      <c r="B965" s="271"/>
      <c r="D965" s="286"/>
      <c r="E965" s="287"/>
      <c r="F965" s="286"/>
      <c r="H965" s="288"/>
    </row>
    <row r="966" spans="1:8">
      <c r="A966" s="286"/>
      <c r="B966" s="271"/>
      <c r="D966" s="286"/>
      <c r="E966" s="287"/>
      <c r="F966" s="286"/>
      <c r="H966" s="288"/>
    </row>
    <row r="967" spans="1:8">
      <c r="A967" s="286"/>
      <c r="B967" s="271"/>
      <c r="D967" s="286"/>
      <c r="E967" s="287"/>
      <c r="F967" s="286"/>
      <c r="H967" s="288"/>
    </row>
    <row r="968" spans="1:8">
      <c r="A968" s="286"/>
      <c r="B968" s="271"/>
      <c r="D968" s="286"/>
      <c r="E968" s="287"/>
      <c r="F968" s="286"/>
      <c r="H968" s="288"/>
    </row>
    <row r="969" spans="1:8">
      <c r="A969" s="286"/>
      <c r="B969" s="271"/>
      <c r="D969" s="286"/>
      <c r="E969" s="287"/>
      <c r="F969" s="286"/>
      <c r="H969" s="288"/>
    </row>
    <row r="970" spans="1:8">
      <c r="A970" s="286"/>
      <c r="B970" s="271"/>
      <c r="D970" s="286"/>
      <c r="E970" s="287"/>
      <c r="F970" s="286"/>
      <c r="H970" s="288"/>
    </row>
    <row r="971" spans="1:8">
      <c r="A971" s="286"/>
      <c r="B971" s="271"/>
      <c r="D971" s="286"/>
      <c r="E971" s="287"/>
      <c r="F971" s="286"/>
      <c r="H971" s="288"/>
    </row>
    <row r="972" spans="1:8">
      <c r="A972" s="286"/>
      <c r="B972" s="271"/>
      <c r="D972" s="286"/>
      <c r="E972" s="287"/>
      <c r="F972" s="286"/>
      <c r="H972" s="288"/>
    </row>
    <row r="973" spans="1:8">
      <c r="A973" s="286"/>
      <c r="B973" s="271"/>
      <c r="D973" s="286"/>
      <c r="E973" s="287"/>
      <c r="F973" s="286"/>
      <c r="H973" s="288"/>
    </row>
    <row r="974" spans="1:8">
      <c r="A974" s="286"/>
      <c r="B974" s="271"/>
      <c r="D974" s="286"/>
      <c r="E974" s="287"/>
      <c r="F974" s="286"/>
      <c r="H974" s="288"/>
    </row>
    <row r="975" spans="1:8">
      <c r="A975" s="286"/>
      <c r="B975" s="271"/>
      <c r="D975" s="286"/>
      <c r="E975" s="287"/>
      <c r="F975" s="286"/>
      <c r="H975" s="288"/>
    </row>
    <row r="976" spans="1:8">
      <c r="A976" s="286"/>
      <c r="B976" s="271"/>
      <c r="D976" s="286"/>
      <c r="E976" s="287"/>
      <c r="F976" s="286"/>
      <c r="H976" s="288"/>
    </row>
    <row r="977" spans="1:8">
      <c r="A977" s="286"/>
      <c r="B977" s="271"/>
      <c r="D977" s="286"/>
      <c r="E977" s="287"/>
      <c r="F977" s="286"/>
      <c r="H977" s="288"/>
    </row>
    <row r="978" spans="1:8">
      <c r="A978" s="286"/>
      <c r="B978" s="271"/>
      <c r="D978" s="286"/>
      <c r="E978" s="287"/>
      <c r="F978" s="286"/>
      <c r="H978" s="288"/>
    </row>
    <row r="979" spans="1:8">
      <c r="A979" s="286"/>
      <c r="B979" s="271"/>
      <c r="D979" s="286"/>
      <c r="E979" s="287"/>
      <c r="F979" s="286"/>
      <c r="H979" s="288"/>
    </row>
    <row r="980" spans="1:8">
      <c r="A980" s="286"/>
      <c r="B980" s="271"/>
      <c r="D980" s="286"/>
      <c r="E980" s="287"/>
      <c r="F980" s="286"/>
      <c r="H980" s="288"/>
    </row>
    <row r="981" spans="1:8">
      <c r="A981" s="286"/>
      <c r="B981" s="271"/>
      <c r="D981" s="286"/>
      <c r="E981" s="287"/>
      <c r="F981" s="286"/>
      <c r="H981" s="288"/>
    </row>
    <row r="982" spans="1:8">
      <c r="A982" s="286"/>
      <c r="B982" s="271"/>
      <c r="D982" s="286"/>
      <c r="E982" s="287"/>
      <c r="F982" s="286"/>
      <c r="H982" s="288"/>
    </row>
    <row r="983" spans="1:8">
      <c r="A983" s="286"/>
      <c r="B983" s="271"/>
      <c r="D983" s="286"/>
      <c r="E983" s="287"/>
      <c r="F983" s="286"/>
      <c r="H983" s="288"/>
    </row>
    <row r="984" spans="1:8">
      <c r="A984" s="286"/>
      <c r="B984" s="271"/>
      <c r="D984" s="286"/>
      <c r="E984" s="287"/>
      <c r="F984" s="286"/>
      <c r="H984" s="288"/>
    </row>
    <row r="985" spans="1:8">
      <c r="A985" s="286"/>
      <c r="B985" s="271"/>
      <c r="D985" s="286"/>
      <c r="E985" s="287"/>
      <c r="F985" s="286"/>
      <c r="H985" s="288"/>
    </row>
    <row r="986" spans="1:8">
      <c r="A986" s="286"/>
      <c r="B986" s="271"/>
      <c r="D986" s="286"/>
      <c r="E986" s="287"/>
      <c r="F986" s="286"/>
      <c r="H986" s="288"/>
    </row>
    <row r="987" spans="1:8">
      <c r="A987" s="286"/>
      <c r="B987" s="271"/>
      <c r="D987" s="286"/>
      <c r="E987" s="287"/>
      <c r="F987" s="286"/>
      <c r="H987" s="288"/>
    </row>
    <row r="988" spans="1:8">
      <c r="A988" s="286"/>
      <c r="B988" s="271"/>
      <c r="D988" s="286"/>
      <c r="E988" s="287"/>
      <c r="F988" s="286"/>
      <c r="H988" s="288"/>
    </row>
    <row r="989" spans="1:8">
      <c r="A989" s="286"/>
      <c r="B989" s="271"/>
      <c r="D989" s="286"/>
      <c r="E989" s="287"/>
      <c r="F989" s="286"/>
      <c r="H989" s="288"/>
    </row>
    <row r="990" spans="1:8">
      <c r="A990" s="286"/>
      <c r="B990" s="271"/>
      <c r="D990" s="286"/>
      <c r="E990" s="287"/>
      <c r="F990" s="286"/>
      <c r="H990" s="288"/>
    </row>
    <row r="991" spans="1:8">
      <c r="A991" s="286"/>
      <c r="B991" s="271"/>
      <c r="D991" s="286"/>
      <c r="E991" s="287"/>
      <c r="F991" s="286"/>
      <c r="H991" s="288"/>
    </row>
    <row r="992" spans="1:8">
      <c r="A992" s="286"/>
      <c r="B992" s="271"/>
      <c r="D992" s="286"/>
      <c r="E992" s="287"/>
      <c r="F992" s="286"/>
      <c r="H992" s="288"/>
    </row>
    <row r="993" spans="1:8">
      <c r="A993" s="286"/>
      <c r="B993" s="271"/>
      <c r="D993" s="286"/>
      <c r="E993" s="287"/>
      <c r="F993" s="286"/>
      <c r="H993" s="288"/>
    </row>
    <row r="994" spans="1:8">
      <c r="A994" s="286"/>
      <c r="B994" s="271"/>
      <c r="D994" s="286"/>
      <c r="E994" s="287"/>
      <c r="F994" s="286"/>
      <c r="H994" s="288"/>
    </row>
    <row r="995" spans="1:8">
      <c r="A995" s="286"/>
      <c r="B995" s="271"/>
      <c r="D995" s="286"/>
      <c r="E995" s="287"/>
      <c r="F995" s="286"/>
      <c r="H995" s="288"/>
    </row>
    <row r="996" spans="1:8">
      <c r="A996" s="286"/>
      <c r="B996" s="271"/>
      <c r="D996" s="286"/>
      <c r="E996" s="287"/>
      <c r="F996" s="286"/>
      <c r="H996" s="288"/>
    </row>
    <row r="997" spans="1:8">
      <c r="A997" s="286"/>
      <c r="B997" s="271"/>
      <c r="D997" s="286"/>
      <c r="E997" s="287"/>
      <c r="F997" s="286"/>
      <c r="H997" s="288"/>
    </row>
    <row r="998" spans="1:8">
      <c r="A998" s="286"/>
      <c r="B998" s="271"/>
      <c r="D998" s="286"/>
      <c r="E998" s="287"/>
      <c r="F998" s="286"/>
      <c r="H998" s="288"/>
    </row>
    <row r="999" spans="1:8">
      <c r="A999" s="286"/>
      <c r="B999" s="271"/>
      <c r="D999" s="286"/>
      <c r="E999" s="287"/>
      <c r="F999" s="286"/>
      <c r="H999" s="288"/>
    </row>
    <row r="1000" spans="1:8">
      <c r="A1000" s="286"/>
      <c r="B1000" s="271"/>
      <c r="D1000" s="286"/>
      <c r="E1000" s="287"/>
      <c r="F1000" s="286"/>
      <c r="H1000" s="288"/>
    </row>
    <row r="1001" spans="1:8">
      <c r="A1001" s="286"/>
      <c r="B1001" s="271"/>
      <c r="D1001" s="286"/>
      <c r="E1001" s="287"/>
      <c r="F1001" s="286"/>
      <c r="H1001" s="288"/>
    </row>
    <row r="1002" spans="1:8">
      <c r="A1002" s="286"/>
      <c r="B1002" s="271"/>
      <c r="D1002" s="286"/>
      <c r="E1002" s="287"/>
      <c r="F1002" s="286"/>
      <c r="H1002" s="288"/>
    </row>
    <row r="1003" spans="1:8">
      <c r="A1003" s="286"/>
      <c r="B1003" s="271"/>
      <c r="D1003" s="286"/>
      <c r="E1003" s="287"/>
      <c r="F1003" s="286"/>
      <c r="H1003" s="288"/>
    </row>
    <row r="1004" spans="1:8">
      <c r="A1004" s="286"/>
      <c r="B1004" s="271"/>
      <c r="D1004" s="286"/>
      <c r="E1004" s="287"/>
      <c r="F1004" s="286"/>
      <c r="H1004" s="288"/>
    </row>
    <row r="1005" spans="1:8">
      <c r="A1005" s="286"/>
      <c r="B1005" s="271"/>
      <c r="D1005" s="286"/>
      <c r="E1005" s="287"/>
      <c r="F1005" s="286"/>
      <c r="H1005" s="288"/>
    </row>
    <row r="1006" spans="1:8">
      <c r="A1006" s="286"/>
      <c r="B1006" s="271"/>
      <c r="D1006" s="286"/>
      <c r="E1006" s="287"/>
      <c r="F1006" s="286"/>
      <c r="H1006" s="288"/>
    </row>
    <row r="1007" spans="1:8">
      <c r="A1007" s="286"/>
      <c r="B1007" s="271"/>
      <c r="D1007" s="286"/>
      <c r="E1007" s="287"/>
      <c r="F1007" s="286"/>
      <c r="H1007" s="288"/>
    </row>
    <row r="1008" spans="1:8">
      <c r="A1008" s="286"/>
      <c r="B1008" s="271"/>
      <c r="D1008" s="286"/>
      <c r="E1008" s="287"/>
      <c r="F1008" s="286"/>
      <c r="H1008" s="288"/>
    </row>
    <row r="1009" spans="1:8">
      <c r="A1009" s="286"/>
      <c r="B1009" s="271"/>
      <c r="D1009" s="286"/>
      <c r="E1009" s="287"/>
      <c r="F1009" s="286"/>
      <c r="H1009" s="288"/>
    </row>
    <row r="1010" spans="1:8">
      <c r="A1010" s="286"/>
      <c r="B1010" s="271"/>
      <c r="D1010" s="286"/>
      <c r="E1010" s="287"/>
      <c r="F1010" s="286"/>
      <c r="H1010" s="288"/>
    </row>
    <row r="1011" spans="1:8">
      <c r="A1011" s="286"/>
      <c r="B1011" s="271"/>
      <c r="D1011" s="286"/>
      <c r="E1011" s="287"/>
      <c r="F1011" s="286"/>
      <c r="H1011" s="288"/>
    </row>
    <row r="1012" spans="1:8">
      <c r="A1012" s="286"/>
      <c r="B1012" s="271"/>
      <c r="D1012" s="286"/>
      <c r="E1012" s="287"/>
      <c r="F1012" s="286"/>
      <c r="H1012" s="288"/>
    </row>
    <row r="1013" spans="1:8">
      <c r="A1013" s="286"/>
      <c r="B1013" s="271"/>
      <c r="D1013" s="286"/>
      <c r="E1013" s="287"/>
      <c r="F1013" s="286"/>
      <c r="H1013" s="288"/>
    </row>
    <row r="1014" spans="1:8">
      <c r="A1014" s="286"/>
      <c r="B1014" s="271"/>
      <c r="D1014" s="286"/>
      <c r="E1014" s="287"/>
      <c r="F1014" s="286"/>
      <c r="H1014" s="288"/>
    </row>
    <row r="1015" spans="1:8">
      <c r="A1015" s="286"/>
      <c r="B1015" s="271"/>
      <c r="D1015" s="286"/>
      <c r="E1015" s="287"/>
      <c r="F1015" s="286"/>
      <c r="H1015" s="288"/>
    </row>
    <row r="1016" spans="1:8">
      <c r="A1016" s="286"/>
      <c r="B1016" s="271"/>
      <c r="D1016" s="286"/>
      <c r="E1016" s="287"/>
      <c r="F1016" s="286"/>
      <c r="H1016" s="288"/>
    </row>
    <row r="1017" spans="1:8">
      <c r="A1017" s="286"/>
      <c r="B1017" s="271"/>
      <c r="D1017" s="286"/>
      <c r="E1017" s="287"/>
      <c r="F1017" s="286"/>
      <c r="H1017" s="288"/>
    </row>
    <row r="1018" spans="1:8">
      <c r="A1018" s="286"/>
      <c r="B1018" s="271"/>
      <c r="D1018" s="286"/>
      <c r="E1018" s="287"/>
      <c r="F1018" s="286"/>
      <c r="H1018" s="288"/>
    </row>
    <row r="1019" spans="1:8">
      <c r="A1019" s="286"/>
      <c r="B1019" s="271"/>
      <c r="D1019" s="286"/>
      <c r="E1019" s="287"/>
      <c r="F1019" s="286"/>
      <c r="H1019" s="288"/>
    </row>
    <row r="1020" spans="1:8">
      <c r="A1020" s="286"/>
      <c r="B1020" s="271"/>
      <c r="D1020" s="286"/>
      <c r="E1020" s="287"/>
      <c r="F1020" s="286"/>
      <c r="H1020" s="288"/>
    </row>
    <row r="1021" spans="1:8">
      <c r="A1021" s="286"/>
      <c r="B1021" s="271"/>
      <c r="D1021" s="286"/>
      <c r="E1021" s="287"/>
      <c r="F1021" s="286"/>
      <c r="H1021" s="288"/>
    </row>
    <row r="1022" spans="1:8">
      <c r="A1022" s="286"/>
      <c r="B1022" s="271"/>
      <c r="D1022" s="286"/>
      <c r="E1022" s="287"/>
      <c r="F1022" s="286"/>
      <c r="H1022" s="288"/>
    </row>
    <row r="1023" spans="1:8">
      <c r="A1023" s="286"/>
      <c r="B1023" s="271"/>
      <c r="D1023" s="286"/>
      <c r="E1023" s="287"/>
      <c r="F1023" s="286"/>
      <c r="H1023" s="288"/>
    </row>
    <row r="1024" spans="1:8">
      <c r="A1024" s="286"/>
      <c r="B1024" s="271"/>
      <c r="D1024" s="286"/>
      <c r="E1024" s="287"/>
      <c r="F1024" s="286"/>
      <c r="H1024" s="288"/>
    </row>
    <row r="1025" spans="1:8">
      <c r="A1025" s="286"/>
      <c r="B1025" s="271"/>
      <c r="D1025" s="286"/>
      <c r="E1025" s="287"/>
      <c r="F1025" s="286"/>
      <c r="H1025" s="288"/>
    </row>
    <row r="1026" spans="1:8">
      <c r="A1026" s="286"/>
      <c r="B1026" s="271"/>
      <c r="D1026" s="286"/>
      <c r="E1026" s="287"/>
      <c r="F1026" s="286"/>
      <c r="H1026" s="288"/>
    </row>
    <row r="1027" spans="1:8">
      <c r="A1027" s="286"/>
      <c r="B1027" s="271"/>
      <c r="D1027" s="286"/>
      <c r="E1027" s="287"/>
      <c r="F1027" s="286"/>
      <c r="H1027" s="288"/>
    </row>
    <row r="1028" spans="1:8">
      <c r="A1028" s="286"/>
      <c r="B1028" s="271"/>
      <c r="D1028" s="286"/>
      <c r="E1028" s="287"/>
      <c r="F1028" s="286"/>
      <c r="H1028" s="288"/>
    </row>
    <row r="1029" spans="1:8">
      <c r="A1029" s="286"/>
      <c r="B1029" s="271"/>
      <c r="D1029" s="286"/>
      <c r="E1029" s="287"/>
      <c r="F1029" s="286"/>
      <c r="H1029" s="288"/>
    </row>
    <row r="1030" spans="1:8">
      <c r="A1030" s="286"/>
      <c r="B1030" s="271"/>
      <c r="D1030" s="286"/>
      <c r="E1030" s="287"/>
      <c r="F1030" s="286"/>
      <c r="H1030" s="288"/>
    </row>
    <row r="1031" spans="1:8">
      <c r="A1031" s="286"/>
      <c r="B1031" s="271"/>
      <c r="D1031" s="286"/>
      <c r="E1031" s="287"/>
      <c r="F1031" s="286"/>
      <c r="H1031" s="288"/>
    </row>
    <row r="1032" spans="1:8">
      <c r="A1032" s="286"/>
      <c r="B1032" s="271"/>
      <c r="D1032" s="286"/>
      <c r="E1032" s="287"/>
      <c r="F1032" s="286"/>
      <c r="H1032" s="288"/>
    </row>
    <row r="1033" spans="1:8">
      <c r="A1033" s="286"/>
      <c r="B1033" s="271"/>
      <c r="D1033" s="286"/>
      <c r="E1033" s="287"/>
      <c r="F1033" s="286"/>
      <c r="H1033" s="288"/>
    </row>
    <row r="1034" spans="1:8">
      <c r="A1034" s="286"/>
      <c r="B1034" s="271"/>
      <c r="D1034" s="286"/>
      <c r="E1034" s="287"/>
      <c r="F1034" s="286"/>
      <c r="H1034" s="288"/>
    </row>
    <row r="1035" spans="1:8">
      <c r="A1035" s="286"/>
      <c r="B1035" s="271"/>
      <c r="D1035" s="286"/>
      <c r="E1035" s="287"/>
      <c r="F1035" s="286"/>
      <c r="H1035" s="288"/>
    </row>
    <row r="1036" spans="1:8">
      <c r="A1036" s="286"/>
      <c r="B1036" s="271"/>
      <c r="D1036" s="286"/>
      <c r="E1036" s="287"/>
      <c r="F1036" s="286"/>
      <c r="H1036" s="288"/>
    </row>
    <row r="1037" spans="1:8">
      <c r="A1037" s="286"/>
      <c r="B1037" s="271"/>
      <c r="D1037" s="286"/>
      <c r="E1037" s="287"/>
      <c r="F1037" s="286"/>
      <c r="H1037" s="288"/>
    </row>
    <row r="1038" spans="1:8">
      <c r="A1038" s="286"/>
      <c r="B1038" s="271"/>
      <c r="D1038" s="286"/>
      <c r="E1038" s="287"/>
      <c r="F1038" s="286"/>
      <c r="H1038" s="288"/>
    </row>
    <row r="1039" spans="1:8">
      <c r="A1039" s="286"/>
      <c r="B1039" s="271"/>
      <c r="D1039" s="286"/>
      <c r="E1039" s="287"/>
      <c r="F1039" s="286"/>
      <c r="H1039" s="288"/>
    </row>
    <row r="1040" spans="1:8">
      <c r="A1040" s="286"/>
      <c r="B1040" s="271"/>
      <c r="D1040" s="286"/>
      <c r="E1040" s="287"/>
      <c r="F1040" s="286"/>
      <c r="H1040" s="288"/>
    </row>
    <row r="1041" spans="1:8">
      <c r="A1041" s="286"/>
      <c r="B1041" s="271"/>
      <c r="D1041" s="286"/>
      <c r="E1041" s="287"/>
      <c r="F1041" s="286"/>
      <c r="H1041" s="288"/>
    </row>
    <row r="1042" spans="1:8">
      <c r="A1042" s="286"/>
      <c r="B1042" s="271"/>
      <c r="D1042" s="286"/>
      <c r="E1042" s="287"/>
      <c r="F1042" s="286"/>
      <c r="H1042" s="288"/>
    </row>
    <row r="1043" spans="1:8">
      <c r="A1043" s="286"/>
      <c r="B1043" s="271"/>
      <c r="D1043" s="286"/>
      <c r="E1043" s="287"/>
      <c r="F1043" s="286"/>
      <c r="H1043" s="288"/>
    </row>
    <row r="1044" spans="1:8">
      <c r="A1044" s="286"/>
      <c r="B1044" s="271"/>
      <c r="D1044" s="286"/>
      <c r="E1044" s="287"/>
      <c r="F1044" s="286"/>
      <c r="H1044" s="288"/>
    </row>
    <row r="1045" spans="1:8">
      <c r="A1045" s="286"/>
      <c r="B1045" s="271"/>
      <c r="D1045" s="286"/>
      <c r="E1045" s="287"/>
      <c r="F1045" s="286"/>
      <c r="H1045" s="288"/>
    </row>
    <row r="1046" spans="1:8">
      <c r="A1046" s="286"/>
      <c r="B1046" s="271"/>
      <c r="D1046" s="286"/>
      <c r="E1046" s="287"/>
      <c r="F1046" s="286"/>
      <c r="H1046" s="288"/>
    </row>
    <row r="1047" spans="1:8">
      <c r="A1047" s="286"/>
      <c r="B1047" s="271"/>
      <c r="D1047" s="286"/>
      <c r="E1047" s="287"/>
      <c r="F1047" s="286"/>
      <c r="H1047" s="288"/>
    </row>
    <row r="1048" spans="1:8">
      <c r="A1048" s="286"/>
      <c r="B1048" s="271"/>
      <c r="D1048" s="286"/>
      <c r="E1048" s="287"/>
      <c r="F1048" s="286"/>
      <c r="H1048" s="288"/>
    </row>
    <row r="1049" spans="1:8">
      <c r="A1049" s="286"/>
      <c r="B1049" s="271"/>
      <c r="D1049" s="286"/>
      <c r="E1049" s="287"/>
      <c r="F1049" s="286"/>
      <c r="H1049" s="288"/>
    </row>
    <row r="1050" spans="1:8">
      <c r="A1050" s="286"/>
      <c r="B1050" s="271"/>
      <c r="D1050" s="286"/>
      <c r="E1050" s="287"/>
      <c r="F1050" s="286"/>
      <c r="H1050" s="288"/>
    </row>
    <row r="1051" spans="1:8">
      <c r="A1051" s="286"/>
      <c r="B1051" s="271"/>
      <c r="D1051" s="286"/>
      <c r="E1051" s="287"/>
      <c r="F1051" s="286"/>
      <c r="H1051" s="288"/>
    </row>
    <row r="1052" spans="1:8">
      <c r="A1052" s="286"/>
      <c r="B1052" s="271"/>
      <c r="D1052" s="286"/>
      <c r="E1052" s="287"/>
      <c r="F1052" s="286"/>
      <c r="H1052" s="288"/>
    </row>
    <row r="1053" spans="1:8">
      <c r="A1053" s="286"/>
      <c r="B1053" s="271"/>
      <c r="D1053" s="286"/>
      <c r="E1053" s="287"/>
      <c r="F1053" s="286"/>
      <c r="H1053" s="288"/>
    </row>
    <row r="1054" spans="1:8">
      <c r="A1054" s="286"/>
      <c r="B1054" s="271"/>
      <c r="D1054" s="286"/>
      <c r="E1054" s="287"/>
      <c r="F1054" s="286"/>
      <c r="H1054" s="288"/>
    </row>
    <row r="1055" spans="1:8">
      <c r="A1055" s="286"/>
      <c r="B1055" s="271"/>
      <c r="D1055" s="286"/>
      <c r="E1055" s="287"/>
      <c r="F1055" s="286"/>
      <c r="H1055" s="288"/>
    </row>
    <row r="1056" spans="1:8">
      <c r="A1056" s="286"/>
      <c r="B1056" s="271"/>
      <c r="D1056" s="286"/>
      <c r="E1056" s="287"/>
      <c r="F1056" s="286"/>
      <c r="H1056" s="288"/>
    </row>
    <row r="1057" spans="1:8">
      <c r="A1057" s="286"/>
      <c r="B1057" s="271"/>
      <c r="D1057" s="286"/>
      <c r="E1057" s="287"/>
      <c r="F1057" s="286"/>
      <c r="H1057" s="288"/>
    </row>
    <row r="1058" spans="1:8">
      <c r="A1058" s="286"/>
      <c r="B1058" s="271"/>
      <c r="D1058" s="286"/>
      <c r="E1058" s="287"/>
      <c r="F1058" s="286"/>
      <c r="H1058" s="288"/>
    </row>
    <row r="1059" spans="1:8">
      <c r="A1059" s="286"/>
      <c r="B1059" s="271"/>
      <c r="D1059" s="286"/>
      <c r="E1059" s="287"/>
      <c r="F1059" s="286"/>
      <c r="H1059" s="288"/>
    </row>
    <row r="1060" spans="1:8">
      <c r="A1060" s="286"/>
      <c r="B1060" s="271"/>
      <c r="D1060" s="286"/>
      <c r="E1060" s="287"/>
      <c r="F1060" s="286"/>
      <c r="H1060" s="288"/>
    </row>
    <row r="1061" spans="1:8">
      <c r="A1061" s="286"/>
      <c r="B1061" s="271"/>
      <c r="D1061" s="286"/>
      <c r="E1061" s="287"/>
      <c r="F1061" s="286"/>
      <c r="H1061" s="288"/>
    </row>
    <row r="1062" spans="1:8">
      <c r="A1062" s="286"/>
      <c r="B1062" s="271"/>
      <c r="D1062" s="286"/>
      <c r="E1062" s="287"/>
      <c r="F1062" s="286"/>
      <c r="H1062" s="288"/>
    </row>
    <row r="1063" spans="1:8">
      <c r="A1063" s="286"/>
      <c r="B1063" s="271"/>
      <c r="D1063" s="286"/>
      <c r="E1063" s="287"/>
      <c r="F1063" s="286"/>
      <c r="H1063" s="288"/>
    </row>
    <row r="1064" spans="1:8">
      <c r="A1064" s="286"/>
      <c r="B1064" s="271"/>
      <c r="D1064" s="286"/>
      <c r="E1064" s="287"/>
      <c r="F1064" s="286"/>
      <c r="H1064" s="288"/>
    </row>
    <row r="1065" spans="1:8">
      <c r="A1065" s="286"/>
      <c r="B1065" s="271"/>
      <c r="D1065" s="286"/>
      <c r="E1065" s="287"/>
      <c r="F1065" s="286"/>
      <c r="H1065" s="288"/>
    </row>
    <row r="1066" spans="1:8">
      <c r="A1066" s="286"/>
      <c r="B1066" s="271"/>
      <c r="D1066" s="286"/>
      <c r="E1066" s="287"/>
      <c r="F1066" s="286"/>
      <c r="H1066" s="288"/>
    </row>
    <row r="1067" spans="1:8">
      <c r="A1067" s="286"/>
      <c r="B1067" s="271"/>
      <c r="D1067" s="286"/>
      <c r="E1067" s="287"/>
      <c r="F1067" s="286"/>
      <c r="H1067" s="288"/>
    </row>
    <row r="1068" spans="1:8">
      <c r="A1068" s="286"/>
      <c r="B1068" s="271"/>
      <c r="D1068" s="286"/>
      <c r="E1068" s="287"/>
      <c r="F1068" s="286"/>
      <c r="H1068" s="288"/>
    </row>
    <row r="1069" spans="1:8">
      <c r="A1069" s="286"/>
      <c r="B1069" s="271"/>
      <c r="D1069" s="286"/>
      <c r="E1069" s="287"/>
      <c r="F1069" s="286"/>
      <c r="H1069" s="288"/>
    </row>
    <row r="1070" spans="1:8">
      <c r="A1070" s="286"/>
      <c r="B1070" s="271"/>
      <c r="D1070" s="286"/>
      <c r="E1070" s="287"/>
      <c r="F1070" s="286"/>
      <c r="H1070" s="288"/>
    </row>
    <row r="1071" spans="1:8">
      <c r="A1071" s="286"/>
      <c r="B1071" s="271"/>
      <c r="D1071" s="286"/>
      <c r="E1071" s="287"/>
      <c r="F1071" s="286"/>
      <c r="H1071" s="288"/>
    </row>
    <row r="1072" spans="1:8">
      <c r="A1072" s="286"/>
      <c r="B1072" s="271"/>
      <c r="D1072" s="286"/>
      <c r="E1072" s="287"/>
      <c r="F1072" s="286"/>
      <c r="H1072" s="288"/>
    </row>
    <row r="1073" spans="1:8">
      <c r="A1073" s="286"/>
      <c r="B1073" s="271"/>
      <c r="D1073" s="286"/>
      <c r="E1073" s="287"/>
      <c r="F1073" s="286"/>
      <c r="H1073" s="288"/>
    </row>
    <row r="1074" spans="1:8">
      <c r="A1074" s="286"/>
      <c r="B1074" s="271"/>
      <c r="D1074" s="286"/>
      <c r="E1074" s="287"/>
      <c r="F1074" s="286"/>
      <c r="H1074" s="288"/>
    </row>
    <row r="1075" spans="1:8">
      <c r="A1075" s="286"/>
      <c r="B1075" s="271"/>
      <c r="D1075" s="286"/>
      <c r="E1075" s="287"/>
      <c r="F1075" s="286"/>
      <c r="H1075" s="288"/>
    </row>
    <row r="1076" spans="1:8">
      <c r="A1076" s="286"/>
      <c r="B1076" s="271"/>
      <c r="D1076" s="286"/>
      <c r="E1076" s="287"/>
      <c r="F1076" s="286"/>
      <c r="H1076" s="288"/>
    </row>
    <row r="1077" spans="1:8">
      <c r="A1077" s="286"/>
      <c r="B1077" s="271"/>
      <c r="D1077" s="286"/>
      <c r="E1077" s="287"/>
      <c r="F1077" s="286"/>
      <c r="H1077" s="288"/>
    </row>
    <row r="1078" spans="1:8">
      <c r="A1078" s="286"/>
      <c r="B1078" s="271"/>
      <c r="D1078" s="286"/>
      <c r="E1078" s="287"/>
      <c r="F1078" s="286"/>
      <c r="H1078" s="288"/>
    </row>
    <row r="1079" spans="1:8">
      <c r="A1079" s="286"/>
      <c r="B1079" s="271"/>
      <c r="D1079" s="286"/>
      <c r="E1079" s="287"/>
      <c r="F1079" s="286"/>
      <c r="H1079" s="288"/>
    </row>
    <row r="1080" spans="1:8">
      <c r="A1080" s="286"/>
      <c r="B1080" s="271"/>
      <c r="D1080" s="286"/>
      <c r="E1080" s="287"/>
      <c r="F1080" s="286"/>
      <c r="H1080" s="288"/>
    </row>
    <row r="1081" spans="1:8">
      <c r="A1081" s="286"/>
      <c r="B1081" s="271"/>
      <c r="D1081" s="286"/>
      <c r="E1081" s="287"/>
      <c r="F1081" s="286"/>
      <c r="H1081" s="288"/>
    </row>
    <row r="1082" spans="1:8">
      <c r="A1082" s="286"/>
      <c r="B1082" s="271"/>
      <c r="D1082" s="286"/>
      <c r="E1082" s="287"/>
      <c r="F1082" s="286"/>
      <c r="H1082" s="288"/>
    </row>
    <row r="1083" spans="1:8">
      <c r="A1083" s="286"/>
      <c r="B1083" s="271"/>
      <c r="D1083" s="286"/>
      <c r="E1083" s="287"/>
      <c r="F1083" s="286"/>
      <c r="H1083" s="288"/>
    </row>
    <row r="1084" spans="1:8">
      <c r="A1084" s="286"/>
      <c r="B1084" s="271"/>
      <c r="D1084" s="286"/>
      <c r="E1084" s="287"/>
      <c r="F1084" s="286"/>
      <c r="H1084" s="288"/>
    </row>
    <row r="1085" spans="1:8">
      <c r="A1085" s="286"/>
      <c r="B1085" s="271"/>
      <c r="D1085" s="286"/>
      <c r="E1085" s="287"/>
      <c r="F1085" s="286"/>
      <c r="H1085" s="288"/>
    </row>
    <row r="1086" spans="1:8">
      <c r="A1086" s="286"/>
      <c r="B1086" s="271"/>
      <c r="D1086" s="286"/>
      <c r="E1086" s="287"/>
      <c r="F1086" s="286"/>
      <c r="H1086" s="288"/>
    </row>
    <row r="1087" spans="1:8">
      <c r="A1087" s="286"/>
      <c r="B1087" s="271"/>
      <c r="D1087" s="286"/>
      <c r="E1087" s="287"/>
      <c r="F1087" s="286"/>
      <c r="H1087" s="288"/>
    </row>
    <row r="1088" spans="1:8">
      <c r="A1088" s="286"/>
      <c r="B1088" s="271"/>
      <c r="D1088" s="286"/>
      <c r="E1088" s="287"/>
      <c r="F1088" s="286"/>
      <c r="H1088" s="288"/>
    </row>
    <row r="1089" spans="1:8">
      <c r="A1089" s="286"/>
      <c r="B1089" s="271"/>
      <c r="D1089" s="286"/>
      <c r="E1089" s="287"/>
      <c r="F1089" s="286"/>
      <c r="H1089" s="288"/>
    </row>
    <row r="1090" spans="1:8">
      <c r="A1090" s="286"/>
      <c r="B1090" s="271"/>
      <c r="D1090" s="286"/>
      <c r="E1090" s="287"/>
      <c r="F1090" s="286"/>
      <c r="H1090" s="288"/>
    </row>
    <row r="1091" spans="1:8">
      <c r="A1091" s="286"/>
      <c r="B1091" s="271"/>
      <c r="D1091" s="286"/>
      <c r="E1091" s="287"/>
      <c r="F1091" s="286"/>
      <c r="H1091" s="288"/>
    </row>
    <row r="1092" spans="1:8">
      <c r="A1092" s="286"/>
      <c r="B1092" s="271"/>
      <c r="D1092" s="286"/>
      <c r="E1092" s="287"/>
      <c r="F1092" s="286"/>
      <c r="H1092" s="288"/>
    </row>
    <row r="1093" spans="1:8">
      <c r="A1093" s="286"/>
      <c r="B1093" s="271"/>
      <c r="D1093" s="286"/>
      <c r="E1093" s="287"/>
      <c r="F1093" s="286"/>
      <c r="H1093" s="288"/>
    </row>
    <row r="1094" spans="1:8">
      <c r="A1094" s="286"/>
      <c r="B1094" s="271"/>
      <c r="D1094" s="286"/>
      <c r="E1094" s="287"/>
      <c r="F1094" s="286"/>
      <c r="H1094" s="288"/>
    </row>
    <row r="1095" spans="1:8">
      <c r="A1095" s="286"/>
      <c r="B1095" s="271"/>
      <c r="D1095" s="286"/>
      <c r="E1095" s="287"/>
      <c r="F1095" s="286"/>
      <c r="H1095" s="288"/>
    </row>
    <row r="1096" spans="1:8">
      <c r="A1096" s="286"/>
      <c r="B1096" s="271"/>
      <c r="D1096" s="286"/>
      <c r="E1096" s="287"/>
      <c r="F1096" s="286"/>
      <c r="H1096" s="288"/>
    </row>
    <row r="1097" spans="1:8">
      <c r="A1097" s="286"/>
      <c r="B1097" s="271"/>
      <c r="D1097" s="286"/>
      <c r="E1097" s="287"/>
      <c r="F1097" s="286"/>
      <c r="H1097" s="288"/>
    </row>
    <row r="1098" spans="1:8">
      <c r="A1098" s="286"/>
      <c r="B1098" s="271"/>
      <c r="D1098" s="286"/>
      <c r="E1098" s="287"/>
      <c r="F1098" s="286"/>
      <c r="H1098" s="288"/>
    </row>
    <row r="1099" spans="1:8">
      <c r="A1099" s="286"/>
      <c r="B1099" s="271"/>
      <c r="D1099" s="286"/>
      <c r="E1099" s="287"/>
      <c r="F1099" s="286"/>
      <c r="H1099" s="288"/>
    </row>
    <row r="1100" spans="1:8">
      <c r="A1100" s="286"/>
      <c r="B1100" s="271"/>
      <c r="D1100" s="286"/>
      <c r="E1100" s="287"/>
      <c r="F1100" s="286"/>
      <c r="H1100" s="288"/>
    </row>
    <row r="1101" spans="1:8">
      <c r="A1101" s="286"/>
      <c r="B1101" s="271"/>
      <c r="D1101" s="286"/>
      <c r="E1101" s="287"/>
      <c r="F1101" s="286"/>
      <c r="H1101" s="288"/>
    </row>
    <row r="1102" spans="1:8">
      <c r="A1102" s="286"/>
      <c r="B1102" s="271"/>
      <c r="D1102" s="286"/>
      <c r="E1102" s="287"/>
      <c r="F1102" s="286"/>
      <c r="H1102" s="288"/>
    </row>
    <row r="1103" spans="1:8">
      <c r="A1103" s="286"/>
      <c r="B1103" s="271"/>
      <c r="D1103" s="286"/>
      <c r="E1103" s="287"/>
      <c r="F1103" s="286"/>
      <c r="H1103" s="288"/>
    </row>
    <row r="1104" spans="1:8">
      <c r="A1104" s="286"/>
      <c r="B1104" s="271"/>
      <c r="D1104" s="286"/>
      <c r="E1104" s="287"/>
      <c r="F1104" s="286"/>
      <c r="H1104" s="288"/>
    </row>
    <row r="1105" spans="1:8">
      <c r="A1105" s="286"/>
      <c r="B1105" s="271"/>
      <c r="D1105" s="286"/>
      <c r="E1105" s="287"/>
      <c r="F1105" s="286"/>
      <c r="H1105" s="288"/>
    </row>
    <row r="1106" spans="1:8">
      <c r="A1106" s="286"/>
      <c r="B1106" s="271"/>
      <c r="D1106" s="286"/>
      <c r="E1106" s="287"/>
      <c r="F1106" s="286"/>
      <c r="H1106" s="288"/>
    </row>
    <row r="1107" spans="1:8">
      <c r="A1107" s="286"/>
      <c r="B1107" s="271"/>
      <c r="D1107" s="286"/>
      <c r="E1107" s="287"/>
      <c r="F1107" s="286"/>
      <c r="H1107" s="288"/>
    </row>
    <row r="1108" spans="1:8">
      <c r="A1108" s="286"/>
      <c r="B1108" s="271"/>
      <c r="D1108" s="286"/>
      <c r="E1108" s="287"/>
      <c r="F1108" s="286"/>
      <c r="H1108" s="288"/>
    </row>
    <row r="1109" spans="1:8">
      <c r="A1109" s="286"/>
      <c r="B1109" s="271"/>
      <c r="D1109" s="286"/>
      <c r="E1109" s="287"/>
      <c r="F1109" s="286"/>
      <c r="H1109" s="288"/>
    </row>
    <row r="1110" spans="1:8">
      <c r="A1110" s="286"/>
      <c r="B1110" s="271"/>
      <c r="D1110" s="286"/>
      <c r="E1110" s="287"/>
      <c r="F1110" s="286"/>
      <c r="H1110" s="288"/>
    </row>
    <row r="1111" spans="1:8">
      <c r="A1111" s="286"/>
      <c r="B1111" s="271"/>
      <c r="D1111" s="286"/>
      <c r="E1111" s="287"/>
      <c r="F1111" s="286"/>
      <c r="H1111" s="288"/>
    </row>
    <row r="1112" spans="1:8">
      <c r="A1112" s="286"/>
      <c r="B1112" s="271"/>
      <c r="D1112" s="286"/>
      <c r="E1112" s="287"/>
      <c r="F1112" s="286"/>
      <c r="H1112" s="288"/>
    </row>
    <row r="1113" spans="1:8">
      <c r="A1113" s="286"/>
      <c r="B1113" s="271"/>
      <c r="D1113" s="286"/>
      <c r="E1113" s="287"/>
      <c r="F1113" s="286"/>
      <c r="H1113" s="288"/>
    </row>
    <row r="1114" spans="1:8">
      <c r="A1114" s="286"/>
      <c r="B1114" s="271"/>
      <c r="D1114" s="286"/>
      <c r="E1114" s="287"/>
      <c r="F1114" s="286"/>
      <c r="H1114" s="288"/>
    </row>
    <row r="1115" spans="1:8">
      <c r="A1115" s="286"/>
      <c r="B1115" s="271"/>
      <c r="D1115" s="286"/>
      <c r="E1115" s="287"/>
      <c r="F1115" s="286"/>
      <c r="H1115" s="288"/>
    </row>
    <row r="1116" spans="1:8">
      <c r="A1116" s="286"/>
      <c r="B1116" s="271"/>
      <c r="D1116" s="286"/>
      <c r="E1116" s="287"/>
      <c r="F1116" s="286"/>
      <c r="H1116" s="288"/>
    </row>
    <row r="1117" spans="1:8">
      <c r="A1117" s="286"/>
      <c r="B1117" s="271"/>
      <c r="D1117" s="286"/>
      <c r="E1117" s="287"/>
      <c r="F1117" s="286"/>
      <c r="H1117" s="288"/>
    </row>
    <row r="1118" spans="1:8">
      <c r="A1118" s="286"/>
      <c r="B1118" s="271"/>
      <c r="D1118" s="286"/>
      <c r="E1118" s="287"/>
      <c r="F1118" s="286"/>
      <c r="H1118" s="288"/>
    </row>
    <row r="1119" spans="1:8">
      <c r="A1119" s="286"/>
      <c r="B1119" s="271"/>
      <c r="D1119" s="286"/>
      <c r="E1119" s="287"/>
      <c r="F1119" s="286"/>
      <c r="H1119" s="288"/>
    </row>
    <row r="1120" spans="1:8">
      <c r="A1120" s="286"/>
      <c r="B1120" s="271"/>
      <c r="D1120" s="286"/>
      <c r="E1120" s="287"/>
      <c r="F1120" s="286"/>
      <c r="H1120" s="288"/>
    </row>
    <row r="1121" spans="1:8">
      <c r="A1121" s="286"/>
      <c r="B1121" s="271"/>
      <c r="D1121" s="286"/>
      <c r="E1121" s="287"/>
      <c r="F1121" s="286"/>
      <c r="H1121" s="288"/>
    </row>
    <row r="1122" spans="1:8">
      <c r="A1122" s="286"/>
      <c r="B1122" s="271"/>
      <c r="D1122" s="286"/>
      <c r="E1122" s="287"/>
      <c r="F1122" s="286"/>
      <c r="H1122" s="288"/>
    </row>
    <row r="1123" spans="1:8">
      <c r="A1123" s="286"/>
      <c r="B1123" s="271"/>
      <c r="D1123" s="286"/>
      <c r="E1123" s="287"/>
      <c r="F1123" s="286"/>
      <c r="H1123" s="288"/>
    </row>
    <row r="1124" spans="1:8">
      <c r="A1124" s="286"/>
      <c r="B1124" s="271"/>
      <c r="D1124" s="286"/>
      <c r="E1124" s="287"/>
      <c r="F1124" s="286"/>
      <c r="H1124" s="288"/>
    </row>
    <row r="1125" spans="1:8">
      <c r="A1125" s="286"/>
      <c r="B1125" s="271"/>
      <c r="D1125" s="286"/>
      <c r="E1125" s="287"/>
      <c r="F1125" s="286"/>
      <c r="H1125" s="288"/>
    </row>
    <row r="1126" spans="1:8">
      <c r="A1126" s="286"/>
      <c r="B1126" s="271"/>
      <c r="D1126" s="286"/>
      <c r="E1126" s="287"/>
      <c r="F1126" s="286"/>
      <c r="H1126" s="288"/>
    </row>
    <row r="1127" spans="1:8">
      <c r="A1127" s="286"/>
      <c r="B1127" s="271"/>
      <c r="D1127" s="286"/>
      <c r="E1127" s="287"/>
      <c r="F1127" s="286"/>
      <c r="H1127" s="288"/>
    </row>
    <row r="1128" spans="1:8">
      <c r="A1128" s="286"/>
      <c r="B1128" s="271"/>
      <c r="D1128" s="286"/>
      <c r="E1128" s="287"/>
      <c r="F1128" s="286"/>
      <c r="H1128" s="288"/>
    </row>
    <row r="1129" spans="1:8">
      <c r="A1129" s="286"/>
      <c r="B1129" s="271"/>
      <c r="D1129" s="286"/>
      <c r="E1129" s="287"/>
      <c r="F1129" s="286"/>
      <c r="H1129" s="288"/>
    </row>
    <row r="1130" spans="1:8">
      <c r="A1130" s="286"/>
      <c r="B1130" s="271"/>
      <c r="D1130" s="286"/>
      <c r="E1130" s="287"/>
      <c r="F1130" s="286"/>
      <c r="H1130" s="288"/>
    </row>
    <row r="1131" spans="1:8">
      <c r="A1131" s="286"/>
      <c r="B1131" s="271"/>
      <c r="D1131" s="286"/>
      <c r="E1131" s="287"/>
      <c r="F1131" s="286"/>
      <c r="H1131" s="288"/>
    </row>
    <row r="1132" spans="1:8">
      <c r="A1132" s="286"/>
      <c r="B1132" s="271"/>
      <c r="D1132" s="286"/>
      <c r="E1132" s="287"/>
      <c r="F1132" s="286"/>
      <c r="H1132" s="288"/>
    </row>
    <row r="1133" spans="1:8">
      <c r="A1133" s="286"/>
      <c r="B1133" s="271"/>
      <c r="D1133" s="286"/>
      <c r="E1133" s="287"/>
      <c r="F1133" s="286"/>
      <c r="H1133" s="288"/>
    </row>
    <row r="1134" spans="1:8">
      <c r="A1134" s="286"/>
      <c r="B1134" s="271"/>
      <c r="D1134" s="286"/>
      <c r="E1134" s="287"/>
      <c r="F1134" s="286"/>
      <c r="H1134" s="288"/>
    </row>
    <row r="1135" spans="1:8">
      <c r="A1135" s="286"/>
      <c r="B1135" s="271"/>
      <c r="D1135" s="286"/>
      <c r="E1135" s="287"/>
      <c r="F1135" s="286"/>
      <c r="H1135" s="288"/>
    </row>
    <row r="1136" spans="1:8">
      <c r="A1136" s="286"/>
      <c r="B1136" s="271"/>
      <c r="D1136" s="286"/>
      <c r="E1136" s="287"/>
      <c r="F1136" s="286"/>
      <c r="H1136" s="288"/>
    </row>
    <row r="1137" spans="1:8">
      <c r="A1137" s="286"/>
      <c r="B1137" s="271"/>
      <c r="D1137" s="286"/>
      <c r="E1137" s="287"/>
      <c r="F1137" s="286"/>
      <c r="H1137" s="288"/>
    </row>
    <row r="1138" spans="1:8">
      <c r="A1138" s="286"/>
      <c r="B1138" s="271"/>
      <c r="D1138" s="286"/>
      <c r="E1138" s="287"/>
      <c r="F1138" s="286"/>
      <c r="H1138" s="288"/>
    </row>
    <row r="1139" spans="1:8">
      <c r="A1139" s="286"/>
      <c r="B1139" s="271"/>
      <c r="D1139" s="286"/>
      <c r="E1139" s="287"/>
      <c r="F1139" s="286"/>
      <c r="H1139" s="288"/>
    </row>
    <row r="1140" spans="1:8">
      <c r="A1140" s="286"/>
      <c r="B1140" s="271"/>
      <c r="D1140" s="286"/>
      <c r="E1140" s="287"/>
      <c r="F1140" s="286"/>
      <c r="H1140" s="288"/>
    </row>
    <row r="1141" spans="1:8">
      <c r="A1141" s="286"/>
      <c r="B1141" s="271"/>
      <c r="D1141" s="286"/>
      <c r="E1141" s="287"/>
      <c r="F1141" s="286"/>
      <c r="H1141" s="288"/>
    </row>
    <row r="1142" spans="1:8">
      <c r="A1142" s="286"/>
      <c r="B1142" s="271"/>
      <c r="D1142" s="286"/>
      <c r="E1142" s="287"/>
      <c r="F1142" s="286"/>
      <c r="H1142" s="288"/>
    </row>
    <row r="1143" spans="1:8">
      <c r="A1143" s="286"/>
      <c r="B1143" s="271"/>
      <c r="D1143" s="286"/>
      <c r="E1143" s="287"/>
      <c r="F1143" s="286"/>
      <c r="H1143" s="288"/>
    </row>
    <row r="1144" spans="1:8">
      <c r="A1144" s="286"/>
      <c r="B1144" s="271"/>
      <c r="D1144" s="286"/>
      <c r="E1144" s="287"/>
      <c r="F1144" s="286"/>
      <c r="H1144" s="288"/>
    </row>
    <row r="1145" spans="1:8">
      <c r="A1145" s="286"/>
      <c r="B1145" s="271"/>
      <c r="D1145" s="286"/>
      <c r="E1145" s="287"/>
      <c r="F1145" s="286"/>
      <c r="H1145" s="288"/>
    </row>
    <row r="1146" spans="1:8">
      <c r="A1146" s="286"/>
      <c r="B1146" s="271"/>
      <c r="D1146" s="286"/>
      <c r="E1146" s="287"/>
      <c r="F1146" s="286"/>
      <c r="H1146" s="288"/>
    </row>
    <row r="1147" spans="1:8">
      <c r="A1147" s="286"/>
      <c r="B1147" s="271"/>
      <c r="D1147" s="286"/>
      <c r="E1147" s="287"/>
      <c r="F1147" s="286"/>
      <c r="H1147" s="288"/>
    </row>
    <row r="1148" spans="1:8">
      <c r="A1148" s="286"/>
      <c r="B1148" s="271"/>
      <c r="D1148" s="286"/>
      <c r="E1148" s="287"/>
      <c r="F1148" s="286"/>
      <c r="H1148" s="288"/>
    </row>
    <row r="1149" spans="1:8">
      <c r="A1149" s="286"/>
      <c r="B1149" s="271"/>
      <c r="D1149" s="286"/>
      <c r="E1149" s="287"/>
      <c r="F1149" s="286"/>
      <c r="H1149" s="288"/>
    </row>
    <row r="1150" spans="1:8">
      <c r="A1150" s="286"/>
      <c r="B1150" s="271"/>
      <c r="D1150" s="286"/>
      <c r="E1150" s="287"/>
      <c r="F1150" s="286"/>
      <c r="H1150" s="288"/>
    </row>
    <row r="1151" spans="1:8">
      <c r="A1151" s="286"/>
      <c r="B1151" s="271"/>
      <c r="D1151" s="286"/>
      <c r="E1151" s="287"/>
      <c r="F1151" s="286"/>
      <c r="H1151" s="288"/>
    </row>
    <row r="1152" spans="1:8">
      <c r="A1152" s="286"/>
      <c r="B1152" s="271"/>
      <c r="D1152" s="286"/>
      <c r="E1152" s="287"/>
      <c r="F1152" s="286"/>
      <c r="H1152" s="288"/>
    </row>
    <row r="1153" spans="1:8">
      <c r="A1153" s="286"/>
      <c r="B1153" s="271"/>
      <c r="D1153" s="286"/>
      <c r="E1153" s="287"/>
      <c r="F1153" s="286"/>
      <c r="H1153" s="288"/>
    </row>
    <row r="1154" spans="1:8">
      <c r="A1154" s="286"/>
      <c r="B1154" s="271"/>
      <c r="D1154" s="286"/>
      <c r="E1154" s="287"/>
      <c r="F1154" s="286"/>
      <c r="H1154" s="288"/>
    </row>
    <row r="1155" spans="1:8">
      <c r="A1155" s="286"/>
      <c r="B1155" s="271"/>
      <c r="D1155" s="286"/>
      <c r="E1155" s="287"/>
      <c r="F1155" s="286"/>
      <c r="H1155" s="288"/>
    </row>
    <row r="1156" spans="1:8">
      <c r="A1156" s="286"/>
      <c r="B1156" s="271"/>
      <c r="D1156" s="286"/>
      <c r="E1156" s="287"/>
      <c r="F1156" s="286"/>
      <c r="H1156" s="288"/>
    </row>
    <row r="1157" spans="1:8">
      <c r="A1157" s="286"/>
      <c r="B1157" s="271"/>
      <c r="D1157" s="286"/>
      <c r="E1157" s="287"/>
      <c r="F1157" s="286"/>
      <c r="H1157" s="288"/>
    </row>
    <row r="1158" spans="1:8">
      <c r="A1158" s="286"/>
      <c r="B1158" s="271"/>
      <c r="D1158" s="286"/>
      <c r="E1158" s="287"/>
      <c r="F1158" s="286"/>
      <c r="H1158" s="288"/>
    </row>
    <row r="1159" spans="1:8">
      <c r="A1159" s="286"/>
      <c r="B1159" s="271"/>
      <c r="D1159" s="286"/>
      <c r="E1159" s="287"/>
      <c r="F1159" s="286"/>
      <c r="H1159" s="288"/>
    </row>
    <row r="1160" spans="1:8">
      <c r="A1160" s="286"/>
      <c r="B1160" s="271"/>
      <c r="D1160" s="286"/>
      <c r="E1160" s="287"/>
      <c r="F1160" s="286"/>
      <c r="H1160" s="288"/>
    </row>
    <row r="1161" spans="1:8">
      <c r="A1161" s="286"/>
      <c r="B1161" s="271"/>
      <c r="D1161" s="286"/>
      <c r="E1161" s="287"/>
      <c r="F1161" s="286"/>
      <c r="H1161" s="288"/>
    </row>
    <row r="1162" spans="1:8">
      <c r="A1162" s="286"/>
      <c r="B1162" s="271"/>
      <c r="D1162" s="286"/>
      <c r="E1162" s="287"/>
      <c r="F1162" s="286"/>
      <c r="H1162" s="288"/>
    </row>
    <row r="1163" spans="1:8">
      <c r="A1163" s="286"/>
      <c r="B1163" s="271"/>
      <c r="D1163" s="286"/>
      <c r="E1163" s="287"/>
      <c r="F1163" s="286"/>
      <c r="H1163" s="288"/>
    </row>
    <row r="1164" spans="1:8">
      <c r="A1164" s="286"/>
      <c r="B1164" s="271"/>
      <c r="D1164" s="286"/>
      <c r="E1164" s="287"/>
      <c r="F1164" s="286"/>
      <c r="H1164" s="288"/>
    </row>
    <row r="1165" spans="1:8">
      <c r="A1165" s="286"/>
      <c r="B1165" s="271"/>
      <c r="D1165" s="286"/>
      <c r="E1165" s="287"/>
      <c r="F1165" s="286"/>
      <c r="H1165" s="288"/>
    </row>
    <row r="1166" spans="1:8">
      <c r="A1166" s="286"/>
      <c r="B1166" s="271"/>
      <c r="D1166" s="286"/>
      <c r="E1166" s="287"/>
      <c r="F1166" s="286"/>
      <c r="H1166" s="288"/>
    </row>
    <row r="1167" spans="1:8">
      <c r="A1167" s="286"/>
      <c r="B1167" s="271"/>
      <c r="D1167" s="286"/>
      <c r="E1167" s="287"/>
      <c r="F1167" s="286"/>
      <c r="H1167" s="288"/>
    </row>
    <row r="1168" spans="1:8">
      <c r="A1168" s="286"/>
      <c r="B1168" s="271"/>
      <c r="D1168" s="286"/>
      <c r="E1168" s="287"/>
      <c r="F1168" s="286"/>
      <c r="H1168" s="288"/>
    </row>
    <row r="1169" spans="1:8">
      <c r="A1169" s="286"/>
      <c r="B1169" s="271"/>
      <c r="D1169" s="286"/>
      <c r="E1169" s="287"/>
      <c r="F1169" s="286"/>
      <c r="H1169" s="288"/>
    </row>
    <row r="1170" spans="1:8">
      <c r="A1170" s="286"/>
      <c r="B1170" s="271"/>
      <c r="D1170" s="286"/>
      <c r="E1170" s="287"/>
      <c r="F1170" s="286"/>
      <c r="H1170" s="288"/>
    </row>
    <row r="1171" spans="1:8">
      <c r="A1171" s="286"/>
      <c r="B1171" s="271"/>
      <c r="D1171" s="286"/>
      <c r="E1171" s="287"/>
      <c r="F1171" s="286"/>
      <c r="H1171" s="288"/>
    </row>
    <row r="1172" spans="1:8">
      <c r="A1172" s="286"/>
      <c r="B1172" s="271"/>
      <c r="D1172" s="286"/>
      <c r="E1172" s="287"/>
      <c r="F1172" s="286"/>
      <c r="H1172" s="288"/>
    </row>
    <row r="1173" spans="1:8">
      <c r="A1173" s="286"/>
      <c r="B1173" s="271"/>
      <c r="D1173" s="286"/>
      <c r="E1173" s="287"/>
      <c r="F1173" s="286"/>
      <c r="H1173" s="288"/>
    </row>
    <row r="1174" spans="1:8">
      <c r="A1174" s="286"/>
      <c r="B1174" s="271"/>
      <c r="D1174" s="286"/>
      <c r="E1174" s="287"/>
      <c r="F1174" s="286"/>
      <c r="H1174" s="288"/>
    </row>
    <row r="1175" spans="1:8">
      <c r="A1175" s="286"/>
      <c r="B1175" s="271"/>
      <c r="D1175" s="286"/>
      <c r="E1175" s="287"/>
      <c r="F1175" s="286"/>
      <c r="H1175" s="288"/>
    </row>
    <row r="1176" spans="1:8">
      <c r="A1176" s="286"/>
      <c r="B1176" s="271"/>
      <c r="D1176" s="286"/>
      <c r="E1176" s="287"/>
      <c r="F1176" s="286"/>
      <c r="H1176" s="288"/>
    </row>
    <row r="1177" spans="1:8">
      <c r="A1177" s="286"/>
      <c r="B1177" s="271"/>
      <c r="D1177" s="286"/>
      <c r="E1177" s="287"/>
      <c r="F1177" s="286"/>
      <c r="H1177" s="288"/>
    </row>
    <row r="1178" spans="1:8">
      <c r="A1178" s="286"/>
      <c r="B1178" s="271"/>
      <c r="D1178" s="286"/>
      <c r="E1178" s="287"/>
      <c r="F1178" s="286"/>
      <c r="H1178" s="288"/>
    </row>
    <row r="1179" spans="1:8">
      <c r="A1179" s="286"/>
      <c r="B1179" s="271"/>
      <c r="D1179" s="286"/>
      <c r="E1179" s="287"/>
      <c r="F1179" s="286"/>
      <c r="H1179" s="288"/>
    </row>
    <row r="1180" spans="1:8">
      <c r="A1180" s="286"/>
      <c r="B1180" s="271"/>
      <c r="D1180" s="286"/>
      <c r="E1180" s="287"/>
      <c r="F1180" s="286"/>
      <c r="H1180" s="288"/>
    </row>
    <row r="1181" spans="1:8">
      <c r="A1181" s="286"/>
      <c r="B1181" s="271"/>
      <c r="D1181" s="286"/>
      <c r="E1181" s="287"/>
      <c r="F1181" s="286"/>
      <c r="H1181" s="288"/>
    </row>
    <row r="1182" spans="1:8">
      <c r="A1182" s="286"/>
      <c r="B1182" s="271"/>
      <c r="D1182" s="286"/>
      <c r="E1182" s="287"/>
      <c r="F1182" s="286"/>
      <c r="H1182" s="288"/>
    </row>
    <row r="1183" spans="1:8">
      <c r="A1183" s="286"/>
      <c r="B1183" s="271"/>
      <c r="D1183" s="286"/>
      <c r="E1183" s="287"/>
      <c r="F1183" s="286"/>
      <c r="H1183" s="288"/>
    </row>
    <row r="1184" spans="1:8">
      <c r="A1184" s="286"/>
      <c r="B1184" s="271"/>
      <c r="D1184" s="286"/>
      <c r="E1184" s="287"/>
      <c r="F1184" s="286"/>
      <c r="H1184" s="288"/>
    </row>
    <row r="1185" spans="1:8">
      <c r="A1185" s="286"/>
      <c r="B1185" s="271"/>
      <c r="D1185" s="286"/>
      <c r="E1185" s="287"/>
      <c r="F1185" s="286"/>
      <c r="H1185" s="288"/>
    </row>
    <row r="1186" spans="1:8">
      <c r="A1186" s="286"/>
      <c r="B1186" s="271"/>
      <c r="D1186" s="286"/>
      <c r="E1186" s="287"/>
      <c r="F1186" s="286"/>
      <c r="H1186" s="288"/>
    </row>
    <row r="1187" spans="1:8">
      <c r="A1187" s="286"/>
      <c r="B1187" s="271"/>
      <c r="D1187" s="286"/>
      <c r="E1187" s="287"/>
      <c r="F1187" s="286"/>
      <c r="H1187" s="288"/>
    </row>
    <row r="1188" spans="1:8">
      <c r="A1188" s="286"/>
      <c r="B1188" s="271"/>
      <c r="D1188" s="286"/>
      <c r="E1188" s="287"/>
      <c r="F1188" s="286"/>
      <c r="H1188" s="288"/>
    </row>
    <row r="1189" spans="1:8">
      <c r="A1189" s="286"/>
      <c r="B1189" s="271"/>
      <c r="D1189" s="286"/>
      <c r="E1189" s="287"/>
      <c r="F1189" s="286"/>
      <c r="H1189" s="288"/>
    </row>
    <row r="1190" spans="1:8">
      <c r="A1190" s="286"/>
      <c r="B1190" s="271"/>
      <c r="D1190" s="286"/>
      <c r="E1190" s="287"/>
      <c r="F1190" s="286"/>
      <c r="H1190" s="288"/>
    </row>
    <row r="1191" spans="1:8">
      <c r="A1191" s="286"/>
      <c r="B1191" s="271"/>
      <c r="D1191" s="286"/>
      <c r="E1191" s="287"/>
      <c r="F1191" s="286"/>
      <c r="H1191" s="288"/>
    </row>
    <row r="1192" spans="1:8">
      <c r="A1192" s="286"/>
      <c r="B1192" s="271"/>
      <c r="D1192" s="286"/>
      <c r="E1192" s="287"/>
      <c r="F1192" s="286"/>
      <c r="H1192" s="288"/>
    </row>
    <row r="1193" spans="1:8">
      <c r="A1193" s="286"/>
      <c r="B1193" s="271"/>
      <c r="D1193" s="286"/>
      <c r="E1193" s="287"/>
      <c r="F1193" s="286"/>
      <c r="H1193" s="288"/>
    </row>
    <row r="1194" spans="1:8">
      <c r="A1194" s="286"/>
      <c r="B1194" s="271"/>
      <c r="D1194" s="286"/>
      <c r="E1194" s="287"/>
      <c r="F1194" s="286"/>
      <c r="H1194" s="288"/>
    </row>
    <row r="1195" spans="1:8">
      <c r="A1195" s="286"/>
      <c r="B1195" s="271"/>
      <c r="D1195" s="286"/>
      <c r="E1195" s="287"/>
      <c r="F1195" s="286"/>
      <c r="H1195" s="288"/>
    </row>
    <row r="1196" spans="1:8">
      <c r="A1196" s="286"/>
      <c r="B1196" s="271"/>
      <c r="D1196" s="286"/>
      <c r="E1196" s="287"/>
      <c r="F1196" s="286"/>
      <c r="H1196" s="288"/>
    </row>
    <row r="1197" spans="1:8">
      <c r="A1197" s="286"/>
      <c r="B1197" s="271"/>
      <c r="D1197" s="286"/>
      <c r="E1197" s="287"/>
      <c r="F1197" s="286"/>
      <c r="H1197" s="288"/>
    </row>
    <row r="1198" spans="1:8">
      <c r="A1198" s="286"/>
      <c r="B1198" s="271"/>
      <c r="D1198" s="286"/>
      <c r="E1198" s="287"/>
      <c r="F1198" s="286"/>
      <c r="H1198" s="288"/>
    </row>
    <row r="1199" spans="1:8">
      <c r="A1199" s="286"/>
      <c r="B1199" s="271"/>
      <c r="D1199" s="286"/>
      <c r="E1199" s="287"/>
      <c r="F1199" s="286"/>
      <c r="H1199" s="288"/>
    </row>
    <row r="1200" spans="1:8">
      <c r="A1200" s="286"/>
      <c r="B1200" s="271"/>
      <c r="D1200" s="286"/>
      <c r="E1200" s="287"/>
      <c r="F1200" s="286"/>
      <c r="H1200" s="288"/>
    </row>
    <row r="1201" spans="1:8">
      <c r="A1201" s="286"/>
      <c r="B1201" s="271"/>
      <c r="D1201" s="286"/>
      <c r="E1201" s="287"/>
      <c r="F1201" s="286"/>
      <c r="H1201" s="288"/>
    </row>
    <row r="1202" spans="1:8">
      <c r="A1202" s="286"/>
      <c r="B1202" s="271"/>
      <c r="D1202" s="286"/>
      <c r="E1202" s="287"/>
      <c r="F1202" s="286"/>
      <c r="H1202" s="288"/>
    </row>
    <row r="1203" spans="1:8">
      <c r="A1203" s="286"/>
      <c r="B1203" s="271"/>
      <c r="D1203" s="286"/>
      <c r="E1203" s="287"/>
      <c r="F1203" s="286"/>
      <c r="H1203" s="288"/>
    </row>
    <row r="1204" spans="1:8">
      <c r="A1204" s="286"/>
      <c r="B1204" s="271"/>
      <c r="D1204" s="286"/>
      <c r="E1204" s="287"/>
      <c r="F1204" s="286"/>
      <c r="H1204" s="288"/>
    </row>
    <row r="1205" spans="1:8">
      <c r="A1205" s="286"/>
      <c r="B1205" s="271"/>
      <c r="D1205" s="286"/>
      <c r="E1205" s="287"/>
      <c r="F1205" s="286"/>
      <c r="H1205" s="288"/>
    </row>
    <row r="1206" spans="1:8">
      <c r="A1206" s="286"/>
      <c r="B1206" s="271"/>
      <c r="D1206" s="286"/>
      <c r="E1206" s="287"/>
      <c r="F1206" s="286"/>
      <c r="H1206" s="288"/>
    </row>
    <row r="1207" spans="1:8">
      <c r="A1207" s="286"/>
      <c r="B1207" s="271"/>
      <c r="D1207" s="286"/>
      <c r="E1207" s="287"/>
      <c r="F1207" s="286"/>
      <c r="H1207" s="288"/>
    </row>
    <row r="1208" spans="1:8">
      <c r="A1208" s="286"/>
      <c r="B1208" s="271"/>
      <c r="D1208" s="286"/>
      <c r="E1208" s="287"/>
      <c r="F1208" s="286"/>
      <c r="H1208" s="288"/>
    </row>
    <row r="1209" spans="1:8">
      <c r="A1209" s="286"/>
      <c r="B1209" s="271"/>
      <c r="D1209" s="286"/>
      <c r="E1209" s="287"/>
      <c r="F1209" s="286"/>
      <c r="H1209" s="288"/>
    </row>
    <row r="1210" spans="1:8">
      <c r="A1210" s="286"/>
      <c r="B1210" s="271"/>
      <c r="D1210" s="286"/>
      <c r="E1210" s="287"/>
      <c r="F1210" s="286"/>
      <c r="H1210" s="288"/>
    </row>
    <row r="1211" spans="1:8">
      <c r="A1211" s="286"/>
      <c r="B1211" s="271"/>
      <c r="D1211" s="286"/>
      <c r="E1211" s="287"/>
      <c r="F1211" s="286"/>
      <c r="H1211" s="288"/>
    </row>
    <row r="1212" spans="1:8">
      <c r="A1212" s="286"/>
      <c r="B1212" s="271"/>
      <c r="D1212" s="286"/>
      <c r="E1212" s="287"/>
      <c r="F1212" s="286"/>
      <c r="H1212" s="288"/>
    </row>
    <row r="1213" spans="1:8">
      <c r="A1213" s="286"/>
      <c r="B1213" s="271"/>
      <c r="D1213" s="286"/>
      <c r="E1213" s="287"/>
      <c r="F1213" s="286"/>
      <c r="H1213" s="288"/>
    </row>
    <row r="1214" spans="1:8">
      <c r="A1214" s="286"/>
      <c r="B1214" s="271"/>
      <c r="D1214" s="286"/>
      <c r="E1214" s="287"/>
      <c r="F1214" s="286"/>
      <c r="H1214" s="288"/>
    </row>
    <row r="1215" spans="1:8">
      <c r="A1215" s="286"/>
      <c r="B1215" s="271"/>
      <c r="D1215" s="286"/>
      <c r="E1215" s="287"/>
      <c r="F1215" s="286"/>
      <c r="H1215" s="288"/>
    </row>
    <row r="1216" spans="1:8">
      <c r="A1216" s="286"/>
      <c r="B1216" s="271"/>
      <c r="D1216" s="286"/>
      <c r="E1216" s="287"/>
      <c r="F1216" s="286"/>
      <c r="H1216" s="288"/>
    </row>
    <row r="1217" spans="1:8">
      <c r="A1217" s="286"/>
      <c r="B1217" s="271"/>
      <c r="D1217" s="286"/>
      <c r="E1217" s="287"/>
      <c r="F1217" s="286"/>
      <c r="H1217" s="288"/>
    </row>
    <row r="1218" spans="1:8">
      <c r="A1218" s="286"/>
      <c r="B1218" s="271"/>
      <c r="D1218" s="286"/>
      <c r="E1218" s="287"/>
      <c r="F1218" s="286"/>
      <c r="H1218" s="288"/>
    </row>
    <row r="1219" spans="1:8">
      <c r="A1219" s="286"/>
      <c r="B1219" s="271"/>
      <c r="D1219" s="286"/>
      <c r="E1219" s="287"/>
      <c r="F1219" s="286"/>
      <c r="H1219" s="288"/>
    </row>
    <row r="1220" spans="1:8">
      <c r="A1220" s="286"/>
      <c r="B1220" s="271"/>
      <c r="D1220" s="286"/>
      <c r="E1220" s="287"/>
      <c r="F1220" s="286"/>
      <c r="H1220" s="288"/>
    </row>
    <row r="1221" spans="1:8">
      <c r="A1221" s="286"/>
      <c r="B1221" s="271"/>
      <c r="D1221" s="286"/>
      <c r="E1221" s="287"/>
      <c r="F1221" s="286"/>
      <c r="H1221" s="288"/>
    </row>
    <row r="1222" spans="1:8">
      <c r="A1222" s="286"/>
      <c r="B1222" s="271"/>
      <c r="D1222" s="286"/>
      <c r="E1222" s="287"/>
      <c r="F1222" s="286"/>
      <c r="H1222" s="288"/>
    </row>
    <row r="1223" spans="1:8">
      <c r="A1223" s="286"/>
      <c r="B1223" s="271"/>
      <c r="D1223" s="286"/>
      <c r="E1223" s="287"/>
      <c r="F1223" s="286"/>
      <c r="H1223" s="288"/>
    </row>
    <row r="1224" spans="1:8">
      <c r="A1224" s="286"/>
      <c r="B1224" s="271"/>
      <c r="D1224" s="286"/>
      <c r="E1224" s="287"/>
      <c r="F1224" s="286"/>
      <c r="H1224" s="288"/>
    </row>
    <row r="1225" spans="1:8">
      <c r="A1225" s="286"/>
      <c r="B1225" s="271"/>
      <c r="D1225" s="286"/>
      <c r="E1225" s="287"/>
      <c r="F1225" s="286"/>
      <c r="H1225" s="288"/>
    </row>
    <row r="1226" spans="1:8">
      <c r="A1226" s="286"/>
      <c r="B1226" s="271"/>
      <c r="D1226" s="286"/>
      <c r="E1226" s="287"/>
      <c r="F1226" s="286"/>
      <c r="H1226" s="288"/>
    </row>
    <row r="1227" spans="1:8">
      <c r="A1227" s="286"/>
      <c r="B1227" s="271"/>
      <c r="D1227" s="286"/>
      <c r="E1227" s="287"/>
      <c r="F1227" s="286"/>
      <c r="H1227" s="288"/>
    </row>
    <row r="1228" spans="1:8">
      <c r="A1228" s="286"/>
      <c r="B1228" s="271"/>
      <c r="D1228" s="286"/>
      <c r="E1228" s="287"/>
      <c r="F1228" s="286"/>
      <c r="H1228" s="288"/>
    </row>
    <row r="1229" spans="1:8">
      <c r="A1229" s="286"/>
      <c r="B1229" s="271"/>
      <c r="D1229" s="286"/>
      <c r="E1229" s="287"/>
      <c r="F1229" s="286"/>
      <c r="H1229" s="288"/>
    </row>
    <row r="1230" spans="1:8">
      <c r="A1230" s="286"/>
      <c r="B1230" s="271"/>
      <c r="D1230" s="286"/>
      <c r="E1230" s="287"/>
      <c r="F1230" s="286"/>
      <c r="H1230" s="288"/>
    </row>
    <row r="1231" spans="1:8">
      <c r="A1231" s="286"/>
      <c r="B1231" s="271"/>
      <c r="D1231" s="286"/>
      <c r="E1231" s="287"/>
      <c r="F1231" s="286"/>
      <c r="H1231" s="288"/>
    </row>
    <row r="1232" spans="1:8">
      <c r="A1232" s="286"/>
      <c r="B1232" s="271"/>
      <c r="D1232" s="286"/>
      <c r="E1232" s="287"/>
      <c r="F1232" s="286"/>
      <c r="H1232" s="288"/>
    </row>
    <row r="1233" spans="1:8">
      <c r="A1233" s="286"/>
      <c r="B1233" s="271"/>
      <c r="D1233" s="286"/>
      <c r="E1233" s="287"/>
      <c r="F1233" s="286"/>
      <c r="H1233" s="288"/>
    </row>
    <row r="1234" spans="1:8">
      <c r="A1234" s="286"/>
      <c r="B1234" s="271"/>
      <c r="D1234" s="286"/>
      <c r="E1234" s="287"/>
      <c r="F1234" s="286"/>
      <c r="H1234" s="288"/>
    </row>
    <row r="1235" spans="1:8">
      <c r="A1235" s="286"/>
      <c r="B1235" s="271"/>
      <c r="D1235" s="286"/>
      <c r="E1235" s="287"/>
      <c r="F1235" s="286"/>
      <c r="H1235" s="288"/>
    </row>
    <row r="1236" spans="1:8">
      <c r="A1236" s="286"/>
      <c r="B1236" s="271"/>
      <c r="D1236" s="286"/>
      <c r="E1236" s="287"/>
      <c r="F1236" s="286"/>
      <c r="H1236" s="288"/>
    </row>
    <row r="1237" spans="1:8">
      <c r="A1237" s="286"/>
      <c r="B1237" s="271"/>
      <c r="D1237" s="286"/>
      <c r="E1237" s="287"/>
      <c r="F1237" s="286"/>
      <c r="H1237" s="288"/>
    </row>
    <row r="1238" spans="1:8">
      <c r="A1238" s="286"/>
      <c r="B1238" s="271"/>
      <c r="D1238" s="286"/>
      <c r="E1238" s="287"/>
      <c r="F1238" s="286"/>
      <c r="H1238" s="288"/>
    </row>
    <row r="1239" spans="1:8">
      <c r="A1239" s="286"/>
      <c r="B1239" s="271"/>
      <c r="D1239" s="286"/>
      <c r="E1239" s="287"/>
      <c r="F1239" s="286"/>
      <c r="H1239" s="288"/>
    </row>
    <row r="1240" spans="1:8">
      <c r="A1240" s="286"/>
      <c r="B1240" s="271"/>
      <c r="D1240" s="286"/>
      <c r="E1240" s="287"/>
      <c r="F1240" s="286"/>
      <c r="H1240" s="288"/>
    </row>
    <row r="1241" spans="1:8">
      <c r="A1241" s="286"/>
      <c r="B1241" s="271"/>
      <c r="D1241" s="286"/>
      <c r="E1241" s="287"/>
      <c r="F1241" s="286"/>
      <c r="H1241" s="288"/>
    </row>
    <row r="1242" spans="1:8">
      <c r="A1242" s="286"/>
      <c r="B1242" s="271"/>
      <c r="D1242" s="286"/>
      <c r="E1242" s="287"/>
      <c r="F1242" s="286"/>
      <c r="H1242" s="288"/>
    </row>
    <row r="1243" spans="1:8">
      <c r="A1243" s="286"/>
      <c r="B1243" s="271"/>
      <c r="D1243" s="286"/>
      <c r="E1243" s="287"/>
      <c r="F1243" s="286"/>
      <c r="H1243" s="288"/>
    </row>
    <row r="1244" spans="1:8">
      <c r="A1244" s="286"/>
      <c r="B1244" s="271"/>
      <c r="D1244" s="286"/>
      <c r="E1244" s="287"/>
      <c r="F1244" s="286"/>
      <c r="H1244" s="288"/>
    </row>
    <row r="1245" spans="1:8">
      <c r="A1245" s="286"/>
      <c r="B1245" s="271"/>
      <c r="D1245" s="286"/>
      <c r="E1245" s="287"/>
      <c r="F1245" s="286"/>
      <c r="H1245" s="288"/>
    </row>
    <row r="1246" spans="1:8">
      <c r="A1246" s="286"/>
      <c r="B1246" s="271"/>
      <c r="D1246" s="286"/>
      <c r="E1246" s="287"/>
      <c r="F1246" s="286"/>
      <c r="H1246" s="288"/>
    </row>
    <row r="1247" spans="1:8">
      <c r="A1247" s="286"/>
      <c r="B1247" s="271"/>
      <c r="D1247" s="286"/>
      <c r="E1247" s="287"/>
      <c r="F1247" s="286"/>
      <c r="H1247" s="288"/>
    </row>
    <row r="1248" spans="1:8">
      <c r="A1248" s="286"/>
      <c r="B1248" s="271"/>
      <c r="D1248" s="286"/>
      <c r="E1248" s="287"/>
      <c r="F1248" s="286"/>
      <c r="H1248" s="288"/>
    </row>
    <row r="1249" spans="1:8">
      <c r="A1249" s="286"/>
      <c r="B1249" s="271"/>
      <c r="D1249" s="286"/>
      <c r="E1249" s="287"/>
      <c r="F1249" s="286"/>
      <c r="H1249" s="288"/>
    </row>
    <row r="1250" spans="1:8">
      <c r="A1250" s="286"/>
      <c r="B1250" s="271"/>
      <c r="D1250" s="286"/>
      <c r="E1250" s="287"/>
      <c r="F1250" s="286"/>
      <c r="H1250" s="288"/>
    </row>
    <row r="1251" spans="1:8">
      <c r="A1251" s="286"/>
      <c r="B1251" s="271"/>
      <c r="D1251" s="286"/>
      <c r="E1251" s="287"/>
      <c r="F1251" s="286"/>
      <c r="H1251" s="288"/>
    </row>
    <row r="1252" spans="1:8">
      <c r="A1252" s="286"/>
      <c r="B1252" s="271"/>
      <c r="D1252" s="286"/>
      <c r="E1252" s="287"/>
      <c r="F1252" s="286"/>
      <c r="H1252" s="288"/>
    </row>
    <row r="1253" spans="1:8">
      <c r="A1253" s="286"/>
      <c r="B1253" s="271"/>
      <c r="D1253" s="286"/>
      <c r="E1253" s="287"/>
      <c r="F1253" s="286"/>
      <c r="H1253" s="288"/>
    </row>
    <row r="1254" spans="1:8">
      <c r="A1254" s="286"/>
      <c r="B1254" s="271"/>
      <c r="D1254" s="286"/>
      <c r="E1254" s="287"/>
      <c r="F1254" s="286"/>
      <c r="H1254" s="288"/>
    </row>
    <row r="1255" spans="1:8">
      <c r="A1255" s="286"/>
      <c r="B1255" s="271"/>
      <c r="D1255" s="286"/>
      <c r="E1255" s="287"/>
      <c r="F1255" s="286"/>
      <c r="H1255" s="288"/>
    </row>
    <row r="1256" spans="1:8">
      <c r="A1256" s="286"/>
      <c r="B1256" s="271"/>
      <c r="D1256" s="286"/>
      <c r="E1256" s="287"/>
      <c r="F1256" s="286"/>
      <c r="H1256" s="288"/>
    </row>
    <row r="1257" spans="1:8">
      <c r="A1257" s="286"/>
      <c r="B1257" s="271"/>
      <c r="D1257" s="286"/>
      <c r="E1257" s="287"/>
      <c r="F1257" s="286"/>
      <c r="H1257" s="288"/>
    </row>
    <row r="1258" spans="1:8">
      <c r="A1258" s="286"/>
      <c r="B1258" s="271"/>
      <c r="D1258" s="286"/>
      <c r="E1258" s="287"/>
      <c r="F1258" s="286"/>
      <c r="H1258" s="288"/>
    </row>
    <row r="1259" spans="1:8">
      <c r="A1259" s="286"/>
      <c r="B1259" s="271"/>
      <c r="D1259" s="286"/>
      <c r="E1259" s="287"/>
      <c r="F1259" s="286"/>
      <c r="H1259" s="288"/>
    </row>
    <row r="1260" spans="1:8">
      <c r="A1260" s="286"/>
      <c r="B1260" s="271"/>
      <c r="D1260" s="286"/>
      <c r="E1260" s="287"/>
      <c r="F1260" s="286"/>
      <c r="H1260" s="288"/>
    </row>
    <row r="1261" spans="1:8">
      <c r="A1261" s="286"/>
      <c r="B1261" s="271"/>
      <c r="D1261" s="286"/>
      <c r="E1261" s="287"/>
      <c r="F1261" s="286"/>
      <c r="H1261" s="288"/>
    </row>
    <row r="1262" spans="1:8">
      <c r="A1262" s="286"/>
      <c r="B1262" s="271"/>
      <c r="D1262" s="286"/>
      <c r="E1262" s="287"/>
      <c r="F1262" s="286"/>
      <c r="H1262" s="288"/>
    </row>
    <row r="1263" spans="1:8">
      <c r="A1263" s="286"/>
      <c r="B1263" s="271"/>
      <c r="D1263" s="286"/>
      <c r="E1263" s="287"/>
      <c r="F1263" s="286"/>
      <c r="H1263" s="288"/>
    </row>
    <row r="1264" spans="1:8">
      <c r="A1264" s="286"/>
      <c r="B1264" s="271"/>
      <c r="D1264" s="286"/>
      <c r="E1264" s="287"/>
      <c r="F1264" s="286"/>
      <c r="H1264" s="288"/>
    </row>
    <row r="1265" spans="1:8">
      <c r="A1265" s="286"/>
      <c r="B1265" s="271"/>
      <c r="D1265" s="286"/>
      <c r="E1265" s="287"/>
      <c r="F1265" s="286"/>
      <c r="H1265" s="288"/>
    </row>
    <row r="1266" spans="1:8">
      <c r="A1266" s="286"/>
      <c r="B1266" s="271"/>
      <c r="D1266" s="286"/>
      <c r="E1266" s="287"/>
      <c r="F1266" s="286"/>
      <c r="H1266" s="288"/>
    </row>
    <row r="1267" spans="1:8">
      <c r="A1267" s="286"/>
      <c r="B1267" s="271"/>
      <c r="D1267" s="286"/>
      <c r="E1267" s="287"/>
      <c r="F1267" s="286"/>
      <c r="H1267" s="288"/>
    </row>
    <row r="1268" spans="1:8">
      <c r="A1268" s="286"/>
      <c r="B1268" s="271"/>
      <c r="D1268" s="286"/>
      <c r="E1268" s="287"/>
      <c r="F1268" s="286"/>
      <c r="H1268" s="288"/>
    </row>
    <row r="1269" spans="1:8">
      <c r="A1269" s="286"/>
      <c r="B1269" s="271"/>
      <c r="D1269" s="286"/>
      <c r="E1269" s="287"/>
      <c r="F1269" s="286"/>
      <c r="H1269" s="288"/>
    </row>
    <row r="1270" spans="1:8">
      <c r="A1270" s="286"/>
      <c r="B1270" s="271"/>
      <c r="D1270" s="286"/>
      <c r="E1270" s="287"/>
      <c r="F1270" s="286"/>
      <c r="H1270" s="288"/>
    </row>
    <row r="1271" spans="1:8">
      <c r="A1271" s="286"/>
      <c r="B1271" s="271"/>
      <c r="D1271" s="286"/>
      <c r="E1271" s="287"/>
      <c r="F1271" s="286"/>
      <c r="H1271" s="288"/>
    </row>
    <row r="1272" spans="1:8">
      <c r="A1272" s="286"/>
      <c r="B1272" s="271"/>
      <c r="D1272" s="286"/>
      <c r="E1272" s="287"/>
      <c r="F1272" s="286"/>
      <c r="H1272" s="288"/>
    </row>
    <row r="1273" spans="1:8">
      <c r="A1273" s="286"/>
      <c r="B1273" s="271"/>
      <c r="D1273" s="286"/>
      <c r="E1273" s="287"/>
      <c r="F1273" s="286"/>
      <c r="H1273" s="288"/>
    </row>
    <row r="1274" spans="1:8">
      <c r="A1274" s="286"/>
      <c r="B1274" s="271"/>
      <c r="D1274" s="286"/>
      <c r="E1274" s="287"/>
      <c r="F1274" s="286"/>
      <c r="H1274" s="288"/>
    </row>
    <row r="1275" spans="1:8">
      <c r="A1275" s="286"/>
      <c r="B1275" s="271"/>
      <c r="D1275" s="286"/>
      <c r="E1275" s="287"/>
      <c r="F1275" s="286"/>
      <c r="H1275" s="288"/>
    </row>
    <row r="1276" spans="1:8">
      <c r="A1276" s="286"/>
      <c r="B1276" s="271"/>
      <c r="D1276" s="286"/>
      <c r="E1276" s="287"/>
      <c r="F1276" s="286"/>
      <c r="H1276" s="288"/>
    </row>
    <row r="1277" spans="1:8">
      <c r="A1277" s="286"/>
      <c r="B1277" s="271"/>
      <c r="D1277" s="286"/>
      <c r="E1277" s="287"/>
      <c r="F1277" s="286"/>
      <c r="H1277" s="288"/>
    </row>
    <row r="1278" spans="1:8">
      <c r="A1278" s="286"/>
      <c r="B1278" s="271"/>
      <c r="D1278" s="286"/>
      <c r="E1278" s="287"/>
      <c r="F1278" s="286"/>
      <c r="H1278" s="288"/>
    </row>
    <row r="1279" spans="1:8">
      <c r="A1279" s="286"/>
      <c r="B1279" s="271"/>
      <c r="D1279" s="286"/>
      <c r="E1279" s="287"/>
      <c r="F1279" s="286"/>
      <c r="H1279" s="288"/>
    </row>
    <row r="1280" spans="1:8">
      <c r="A1280" s="286"/>
      <c r="B1280" s="271"/>
      <c r="D1280" s="286"/>
      <c r="E1280" s="287"/>
      <c r="F1280" s="286"/>
      <c r="H1280" s="288"/>
    </row>
    <row r="1281" spans="1:8">
      <c r="A1281" s="286"/>
      <c r="B1281" s="271"/>
      <c r="D1281" s="286"/>
      <c r="E1281" s="287"/>
      <c r="F1281" s="286"/>
      <c r="H1281" s="288"/>
    </row>
    <row r="1282" spans="1:8">
      <c r="A1282" s="286"/>
      <c r="B1282" s="271"/>
      <c r="D1282" s="286"/>
      <c r="E1282" s="287"/>
      <c r="F1282" s="286"/>
      <c r="H1282" s="288"/>
    </row>
    <row r="1283" spans="1:8">
      <c r="A1283" s="286"/>
      <c r="B1283" s="271"/>
      <c r="D1283" s="286"/>
      <c r="E1283" s="287"/>
      <c r="F1283" s="286"/>
      <c r="H1283" s="288"/>
    </row>
    <row r="1284" spans="1:8">
      <c r="A1284" s="286"/>
      <c r="B1284" s="271"/>
      <c r="D1284" s="286"/>
      <c r="E1284" s="287"/>
      <c r="F1284" s="286"/>
      <c r="H1284" s="288"/>
    </row>
    <row r="1285" spans="1:8">
      <c r="A1285" s="286"/>
      <c r="B1285" s="271"/>
      <c r="D1285" s="286"/>
      <c r="E1285" s="287"/>
      <c r="F1285" s="286"/>
      <c r="H1285" s="288"/>
    </row>
    <row r="1286" spans="1:8">
      <c r="A1286" s="286"/>
      <c r="B1286" s="271"/>
      <c r="D1286" s="286"/>
      <c r="E1286" s="287"/>
      <c r="F1286" s="286"/>
      <c r="H1286" s="288"/>
    </row>
    <row r="1287" spans="1:8">
      <c r="A1287" s="286"/>
      <c r="B1287" s="271"/>
      <c r="D1287" s="286"/>
      <c r="E1287" s="287"/>
      <c r="F1287" s="286"/>
      <c r="H1287" s="288"/>
    </row>
    <row r="1288" spans="1:8">
      <c r="A1288" s="286"/>
      <c r="B1288" s="271"/>
      <c r="D1288" s="286"/>
      <c r="E1288" s="287"/>
      <c r="F1288" s="286"/>
      <c r="H1288" s="288"/>
    </row>
    <row r="1289" spans="1:8">
      <c r="A1289" s="286"/>
      <c r="B1289" s="271"/>
      <c r="D1289" s="286"/>
      <c r="E1289" s="287"/>
      <c r="F1289" s="286"/>
      <c r="H1289" s="288"/>
    </row>
    <row r="1290" spans="1:8">
      <c r="A1290" s="286"/>
      <c r="B1290" s="271"/>
      <c r="D1290" s="286"/>
      <c r="E1290" s="287"/>
      <c r="F1290" s="286"/>
      <c r="H1290" s="288"/>
    </row>
    <row r="1291" spans="1:8">
      <c r="A1291" s="286"/>
      <c r="B1291" s="271"/>
      <c r="D1291" s="286"/>
      <c r="E1291" s="287"/>
      <c r="F1291" s="286"/>
      <c r="H1291" s="288"/>
    </row>
    <row r="1292" spans="1:8">
      <c r="A1292" s="286"/>
      <c r="B1292" s="271"/>
      <c r="D1292" s="286"/>
      <c r="E1292" s="287"/>
      <c r="F1292" s="286"/>
      <c r="H1292" s="288"/>
    </row>
    <row r="1293" spans="1:8">
      <c r="A1293" s="286"/>
      <c r="B1293" s="271"/>
      <c r="D1293" s="286"/>
      <c r="E1293" s="287"/>
      <c r="F1293" s="286"/>
      <c r="H1293" s="288"/>
    </row>
    <row r="1294" spans="1:8">
      <c r="A1294" s="286"/>
      <c r="B1294" s="271"/>
      <c r="D1294" s="286"/>
      <c r="E1294" s="287"/>
      <c r="F1294" s="286"/>
      <c r="H1294" s="288"/>
    </row>
    <row r="1295" spans="1:8">
      <c r="A1295" s="286"/>
      <c r="B1295" s="271"/>
      <c r="D1295" s="286"/>
      <c r="E1295" s="287"/>
      <c r="F1295" s="286"/>
      <c r="H1295" s="288"/>
    </row>
    <row r="1296" spans="1:8">
      <c r="A1296" s="286"/>
      <c r="B1296" s="271"/>
      <c r="D1296" s="286"/>
      <c r="E1296" s="287"/>
      <c r="F1296" s="286"/>
      <c r="H1296" s="288"/>
    </row>
    <row r="1297" spans="1:8">
      <c r="A1297" s="286"/>
      <c r="B1297" s="271"/>
      <c r="D1297" s="286"/>
      <c r="E1297" s="287"/>
      <c r="F1297" s="286"/>
      <c r="H1297" s="288"/>
    </row>
    <row r="1298" spans="1:8">
      <c r="A1298" s="286"/>
      <c r="B1298" s="271"/>
      <c r="D1298" s="286"/>
      <c r="E1298" s="287"/>
      <c r="F1298" s="286"/>
      <c r="H1298" s="288"/>
    </row>
    <row r="1299" spans="1:8">
      <c r="A1299" s="286"/>
      <c r="B1299" s="271"/>
      <c r="D1299" s="286"/>
      <c r="E1299" s="287"/>
      <c r="F1299" s="286"/>
      <c r="H1299" s="288"/>
    </row>
    <row r="1300" spans="1:8">
      <c r="A1300" s="286"/>
      <c r="B1300" s="271"/>
      <c r="D1300" s="286"/>
      <c r="E1300" s="287"/>
      <c r="F1300" s="286"/>
      <c r="H1300" s="288"/>
    </row>
    <row r="1301" spans="1:8">
      <c r="A1301" s="286"/>
      <c r="B1301" s="271"/>
      <c r="D1301" s="286"/>
      <c r="E1301" s="287"/>
      <c r="F1301" s="286"/>
      <c r="H1301" s="288"/>
    </row>
    <row r="1302" spans="1:8">
      <c r="A1302" s="286"/>
      <c r="B1302" s="271"/>
      <c r="D1302" s="286"/>
      <c r="E1302" s="287"/>
      <c r="F1302" s="286"/>
      <c r="H1302" s="288"/>
    </row>
    <row r="1303" spans="1:8">
      <c r="A1303" s="286"/>
      <c r="B1303" s="271"/>
      <c r="D1303" s="286"/>
      <c r="E1303" s="287"/>
      <c r="F1303" s="286"/>
      <c r="H1303" s="288"/>
    </row>
    <row r="1304" spans="1:8">
      <c r="A1304" s="286"/>
      <c r="B1304" s="271"/>
      <c r="D1304" s="286"/>
      <c r="E1304" s="287"/>
      <c r="F1304" s="286"/>
      <c r="H1304" s="288"/>
    </row>
    <row r="1305" spans="1:8">
      <c r="A1305" s="286"/>
      <c r="B1305" s="271"/>
      <c r="D1305" s="286"/>
      <c r="E1305" s="287"/>
      <c r="F1305" s="286"/>
      <c r="H1305" s="288"/>
    </row>
    <row r="1306" spans="1:8">
      <c r="A1306" s="286"/>
      <c r="B1306" s="271"/>
      <c r="D1306" s="286"/>
      <c r="E1306" s="287"/>
      <c r="F1306" s="286"/>
      <c r="H1306" s="288"/>
    </row>
    <row r="1307" spans="1:8">
      <c r="A1307" s="286"/>
      <c r="B1307" s="271"/>
      <c r="D1307" s="286"/>
      <c r="E1307" s="287"/>
      <c r="F1307" s="286"/>
      <c r="H1307" s="288"/>
    </row>
    <row r="1308" spans="1:8">
      <c r="A1308" s="286"/>
      <c r="B1308" s="271"/>
      <c r="D1308" s="286"/>
      <c r="E1308" s="287"/>
      <c r="F1308" s="286"/>
      <c r="H1308" s="288"/>
    </row>
    <row r="1309" spans="1:8">
      <c r="A1309" s="286"/>
      <c r="B1309" s="271"/>
      <c r="D1309" s="286"/>
      <c r="E1309" s="287"/>
      <c r="F1309" s="286"/>
      <c r="H1309" s="288"/>
    </row>
    <row r="1310" spans="1:8">
      <c r="A1310" s="286"/>
      <c r="B1310" s="271"/>
      <c r="D1310" s="286"/>
      <c r="E1310" s="287"/>
      <c r="F1310" s="286"/>
      <c r="H1310" s="288"/>
    </row>
    <row r="1311" spans="1:8">
      <c r="A1311" s="286"/>
      <c r="B1311" s="271"/>
      <c r="D1311" s="286"/>
      <c r="E1311" s="287"/>
      <c r="F1311" s="286"/>
      <c r="H1311" s="288"/>
    </row>
    <row r="1312" spans="1:8">
      <c r="A1312" s="286"/>
      <c r="B1312" s="271"/>
      <c r="D1312" s="286"/>
      <c r="E1312" s="287"/>
      <c r="F1312" s="286"/>
      <c r="H1312" s="288"/>
    </row>
    <row r="1313" spans="1:8">
      <c r="A1313" s="286"/>
      <c r="B1313" s="271"/>
      <c r="D1313" s="286"/>
      <c r="E1313" s="287"/>
      <c r="F1313" s="286"/>
      <c r="H1313" s="288"/>
    </row>
    <row r="1314" spans="1:8">
      <c r="A1314" s="286"/>
      <c r="B1314" s="271"/>
      <c r="D1314" s="286"/>
      <c r="E1314" s="287"/>
      <c r="F1314" s="286"/>
      <c r="H1314" s="288"/>
    </row>
    <row r="1315" spans="1:8">
      <c r="A1315" s="286"/>
      <c r="B1315" s="271"/>
      <c r="D1315" s="286"/>
      <c r="E1315" s="287"/>
      <c r="F1315" s="286"/>
      <c r="H1315" s="288"/>
    </row>
    <row r="1316" spans="1:8">
      <c r="A1316" s="286"/>
      <c r="B1316" s="271"/>
      <c r="D1316" s="286"/>
      <c r="E1316" s="287"/>
      <c r="F1316" s="286"/>
      <c r="H1316" s="288"/>
    </row>
    <row r="1317" spans="1:8">
      <c r="A1317" s="286"/>
      <c r="B1317" s="271"/>
      <c r="D1317" s="286"/>
      <c r="E1317" s="287"/>
      <c r="F1317" s="286"/>
      <c r="H1317" s="288"/>
    </row>
    <row r="1318" spans="1:8">
      <c r="A1318" s="286"/>
      <c r="B1318" s="271"/>
      <c r="D1318" s="286"/>
      <c r="E1318" s="287"/>
      <c r="F1318" s="286"/>
      <c r="H1318" s="288"/>
    </row>
    <row r="1319" spans="1:8">
      <c r="A1319" s="286"/>
      <c r="B1319" s="271"/>
      <c r="D1319" s="286"/>
      <c r="E1319" s="287"/>
      <c r="F1319" s="286"/>
      <c r="H1319" s="288"/>
    </row>
    <row r="1320" spans="1:8">
      <c r="A1320" s="286"/>
      <c r="B1320" s="271"/>
      <c r="D1320" s="286"/>
      <c r="E1320" s="287"/>
      <c r="F1320" s="286"/>
      <c r="H1320" s="288"/>
    </row>
    <row r="1321" spans="1:8">
      <c r="A1321" s="286"/>
      <c r="B1321" s="271"/>
      <c r="D1321" s="286"/>
      <c r="E1321" s="287"/>
      <c r="F1321" s="286"/>
      <c r="H1321" s="288"/>
    </row>
    <row r="1322" spans="1:8">
      <c r="A1322" s="286"/>
      <c r="B1322" s="271"/>
      <c r="D1322" s="286"/>
      <c r="E1322" s="287"/>
      <c r="F1322" s="286"/>
      <c r="H1322" s="288"/>
    </row>
    <row r="1323" spans="1:8">
      <c r="A1323" s="286"/>
      <c r="B1323" s="271"/>
      <c r="D1323" s="286"/>
      <c r="E1323" s="287"/>
      <c r="F1323" s="286"/>
      <c r="H1323" s="288"/>
    </row>
    <row r="1324" spans="1:8">
      <c r="A1324" s="286"/>
      <c r="B1324" s="271"/>
      <c r="D1324" s="286"/>
      <c r="E1324" s="287"/>
      <c r="F1324" s="286"/>
      <c r="H1324" s="288"/>
    </row>
    <row r="1325" spans="1:8">
      <c r="A1325" s="286"/>
      <c r="B1325" s="271"/>
      <c r="D1325" s="286"/>
      <c r="E1325" s="287"/>
      <c r="F1325" s="286"/>
      <c r="H1325" s="288"/>
    </row>
    <row r="1326" spans="1:8">
      <c r="A1326" s="286"/>
      <c r="B1326" s="271"/>
      <c r="D1326" s="286"/>
      <c r="E1326" s="287"/>
      <c r="F1326" s="286"/>
      <c r="H1326" s="288"/>
    </row>
    <row r="1327" spans="1:8">
      <c r="A1327" s="286"/>
      <c r="B1327" s="271"/>
      <c r="D1327" s="286"/>
      <c r="E1327" s="287"/>
      <c r="F1327" s="286"/>
      <c r="H1327" s="288"/>
    </row>
    <row r="1328" spans="1:8">
      <c r="A1328" s="286"/>
      <c r="B1328" s="271"/>
      <c r="D1328" s="286"/>
      <c r="E1328" s="287"/>
      <c r="F1328" s="286"/>
      <c r="H1328" s="288"/>
    </row>
    <row r="1329" spans="1:8">
      <c r="A1329" s="286"/>
      <c r="B1329" s="271"/>
      <c r="D1329" s="286"/>
      <c r="E1329" s="287"/>
      <c r="F1329" s="286"/>
      <c r="H1329" s="288"/>
    </row>
    <row r="1330" spans="1:8">
      <c r="A1330" s="286"/>
      <c r="B1330" s="271"/>
      <c r="D1330" s="286"/>
      <c r="E1330" s="287"/>
      <c r="F1330" s="286"/>
      <c r="H1330" s="288"/>
    </row>
    <row r="1331" spans="1:8">
      <c r="A1331" s="286"/>
      <c r="B1331" s="271"/>
      <c r="D1331" s="286"/>
      <c r="E1331" s="287"/>
      <c r="F1331" s="286"/>
      <c r="H1331" s="288"/>
    </row>
    <row r="1332" spans="1:8">
      <c r="A1332" s="286"/>
      <c r="B1332" s="271"/>
      <c r="D1332" s="286"/>
      <c r="E1332" s="287"/>
      <c r="F1332" s="286"/>
      <c r="H1332" s="288"/>
    </row>
    <row r="1333" spans="1:8">
      <c r="A1333" s="286"/>
      <c r="B1333" s="271"/>
      <c r="D1333" s="286"/>
      <c r="E1333" s="287"/>
      <c r="F1333" s="286"/>
      <c r="H1333" s="288"/>
    </row>
    <row r="1334" spans="1:8">
      <c r="A1334" s="286"/>
      <c r="B1334" s="271"/>
      <c r="D1334" s="286"/>
      <c r="E1334" s="287"/>
      <c r="F1334" s="286"/>
      <c r="H1334" s="288"/>
    </row>
    <row r="1335" spans="1:8">
      <c r="A1335" s="286"/>
      <c r="B1335" s="271"/>
      <c r="D1335" s="286"/>
      <c r="E1335" s="287"/>
      <c r="F1335" s="286"/>
      <c r="H1335" s="288"/>
    </row>
    <row r="1336" spans="1:8">
      <c r="A1336" s="286"/>
      <c r="B1336" s="271"/>
      <c r="D1336" s="286"/>
      <c r="E1336" s="287"/>
      <c r="F1336" s="286"/>
      <c r="H1336" s="288"/>
    </row>
    <row r="1337" spans="1:8">
      <c r="A1337" s="286"/>
      <c r="B1337" s="271"/>
      <c r="D1337" s="286"/>
      <c r="E1337" s="287"/>
      <c r="F1337" s="286"/>
      <c r="H1337" s="288"/>
    </row>
    <row r="1338" spans="1:8">
      <c r="A1338" s="286"/>
      <c r="B1338" s="271"/>
      <c r="D1338" s="286"/>
      <c r="E1338" s="287"/>
      <c r="F1338" s="286"/>
      <c r="H1338" s="288"/>
    </row>
    <row r="1339" spans="1:8">
      <c r="A1339" s="286"/>
      <c r="B1339" s="271"/>
      <c r="D1339" s="286"/>
      <c r="E1339" s="287"/>
      <c r="F1339" s="286"/>
      <c r="H1339" s="288"/>
    </row>
    <row r="1340" spans="1:8">
      <c r="A1340" s="286"/>
      <c r="B1340" s="271"/>
      <c r="D1340" s="286"/>
      <c r="E1340" s="287"/>
      <c r="F1340" s="286"/>
      <c r="H1340" s="288"/>
    </row>
    <row r="1341" spans="1:8">
      <c r="A1341" s="286"/>
      <c r="B1341" s="271"/>
      <c r="D1341" s="286"/>
      <c r="E1341" s="287"/>
      <c r="F1341" s="286"/>
      <c r="H1341" s="288"/>
    </row>
    <row r="1342" spans="1:8">
      <c r="A1342" s="286"/>
      <c r="B1342" s="271"/>
      <c r="D1342" s="286"/>
      <c r="E1342" s="287"/>
      <c r="F1342" s="286"/>
      <c r="H1342" s="288"/>
    </row>
    <row r="1343" spans="1:8">
      <c r="A1343" s="286"/>
      <c r="B1343" s="271"/>
      <c r="D1343" s="286"/>
      <c r="E1343" s="287"/>
      <c r="F1343" s="286"/>
      <c r="H1343" s="288"/>
    </row>
    <row r="1344" spans="1:8">
      <c r="A1344" s="286"/>
      <c r="B1344" s="271"/>
      <c r="D1344" s="286"/>
      <c r="E1344" s="287"/>
      <c r="F1344" s="286"/>
      <c r="H1344" s="288"/>
    </row>
    <row r="1345" spans="1:8">
      <c r="A1345" s="286"/>
      <c r="B1345" s="271"/>
      <c r="D1345" s="286"/>
      <c r="E1345" s="287"/>
      <c r="F1345" s="286"/>
      <c r="H1345" s="288"/>
    </row>
    <row r="1346" spans="1:8">
      <c r="A1346" s="286"/>
      <c r="B1346" s="271"/>
      <c r="D1346" s="286"/>
      <c r="E1346" s="287"/>
      <c r="F1346" s="286"/>
      <c r="H1346" s="288"/>
    </row>
    <row r="1347" spans="1:8">
      <c r="A1347" s="286"/>
      <c r="B1347" s="271"/>
      <c r="D1347" s="286"/>
      <c r="E1347" s="287"/>
      <c r="F1347" s="286"/>
      <c r="H1347" s="288"/>
    </row>
    <row r="1348" spans="1:8">
      <c r="A1348" s="286"/>
      <c r="B1348" s="271"/>
      <c r="D1348" s="286"/>
      <c r="E1348" s="287"/>
      <c r="F1348" s="286"/>
      <c r="H1348" s="288"/>
    </row>
    <row r="1349" spans="1:8">
      <c r="A1349" s="286"/>
      <c r="B1349" s="271"/>
      <c r="D1349" s="286"/>
      <c r="E1349" s="287"/>
      <c r="F1349" s="286"/>
      <c r="H1349" s="288"/>
    </row>
    <row r="1350" spans="1:8">
      <c r="A1350" s="286"/>
      <c r="B1350" s="271"/>
      <c r="D1350" s="286"/>
      <c r="E1350" s="287"/>
      <c r="F1350" s="286"/>
      <c r="H1350" s="288"/>
    </row>
    <row r="1351" spans="1:8">
      <c r="A1351" s="286"/>
      <c r="B1351" s="271"/>
      <c r="D1351" s="286"/>
      <c r="E1351" s="287"/>
      <c r="F1351" s="286"/>
      <c r="H1351" s="288"/>
    </row>
    <row r="1352" spans="1:8">
      <c r="A1352" s="286"/>
      <c r="B1352" s="271"/>
      <c r="D1352" s="286"/>
      <c r="E1352" s="287"/>
      <c r="F1352" s="286"/>
      <c r="H1352" s="288"/>
    </row>
    <row r="1353" spans="1:8">
      <c r="A1353" s="286"/>
      <c r="B1353" s="271"/>
      <c r="D1353" s="286"/>
      <c r="E1353" s="287"/>
      <c r="F1353" s="286"/>
      <c r="H1353" s="288"/>
    </row>
    <row r="1354" spans="1:8">
      <c r="A1354" s="286"/>
      <c r="B1354" s="271"/>
      <c r="D1354" s="286"/>
      <c r="E1354" s="287"/>
      <c r="F1354" s="286"/>
      <c r="H1354" s="288"/>
    </row>
    <row r="1355" spans="1:8">
      <c r="A1355" s="286"/>
      <c r="B1355" s="271"/>
      <c r="D1355" s="286"/>
      <c r="E1355" s="287"/>
      <c r="F1355" s="286"/>
      <c r="H1355" s="288"/>
    </row>
    <row r="1356" spans="1:8">
      <c r="A1356" s="286"/>
      <c r="B1356" s="271"/>
      <c r="D1356" s="286"/>
      <c r="E1356" s="287"/>
      <c r="F1356" s="286"/>
      <c r="H1356" s="288"/>
    </row>
    <row r="1357" spans="1:8">
      <c r="A1357" s="286"/>
      <c r="B1357" s="271"/>
      <c r="D1357" s="286"/>
      <c r="E1357" s="287"/>
      <c r="F1357" s="286"/>
      <c r="H1357" s="288"/>
    </row>
    <row r="1358" spans="1:8">
      <c r="A1358" s="286"/>
      <c r="B1358" s="271"/>
      <c r="D1358" s="286"/>
      <c r="E1358" s="287"/>
      <c r="F1358" s="286"/>
      <c r="H1358" s="288"/>
    </row>
    <row r="1359" spans="1:8">
      <c r="A1359" s="286"/>
      <c r="B1359" s="271"/>
      <c r="D1359" s="286"/>
      <c r="E1359" s="287"/>
      <c r="F1359" s="286"/>
      <c r="H1359" s="288"/>
    </row>
    <row r="1360" spans="1:8">
      <c r="A1360" s="286"/>
      <c r="B1360" s="271"/>
      <c r="D1360" s="286"/>
      <c r="E1360" s="287"/>
      <c r="F1360" s="286"/>
      <c r="H1360" s="288"/>
    </row>
    <row r="1361" spans="1:8">
      <c r="A1361" s="286"/>
      <c r="B1361" s="271"/>
      <c r="D1361" s="286"/>
      <c r="E1361" s="287"/>
      <c r="F1361" s="286"/>
      <c r="H1361" s="288"/>
    </row>
    <row r="1362" spans="1:8">
      <c r="A1362" s="286"/>
      <c r="B1362" s="271"/>
      <c r="D1362" s="286"/>
      <c r="E1362" s="287"/>
      <c r="F1362" s="286"/>
      <c r="H1362" s="288"/>
    </row>
    <row r="1363" spans="1:8">
      <c r="A1363" s="286"/>
      <c r="B1363" s="271"/>
      <c r="D1363" s="286"/>
      <c r="E1363" s="287"/>
      <c r="F1363" s="286"/>
      <c r="H1363" s="288"/>
    </row>
    <row r="1364" spans="1:8">
      <c r="A1364" s="286"/>
      <c r="B1364" s="271"/>
      <c r="D1364" s="286"/>
      <c r="E1364" s="287"/>
      <c r="F1364" s="286"/>
      <c r="H1364" s="288"/>
    </row>
    <row r="1365" spans="1:8">
      <c r="A1365" s="286"/>
      <c r="B1365" s="271"/>
      <c r="D1365" s="286"/>
      <c r="E1365" s="287"/>
      <c r="F1365" s="286"/>
      <c r="H1365" s="288"/>
    </row>
    <row r="1366" spans="1:8">
      <c r="A1366" s="286"/>
      <c r="B1366" s="271"/>
      <c r="D1366" s="286"/>
      <c r="E1366" s="287"/>
      <c r="F1366" s="286"/>
      <c r="H1366" s="288"/>
    </row>
    <row r="1367" spans="1:8">
      <c r="A1367" s="286"/>
      <c r="B1367" s="271"/>
      <c r="D1367" s="286"/>
      <c r="E1367" s="287"/>
      <c r="F1367" s="286"/>
      <c r="H1367" s="288"/>
    </row>
    <row r="1368" spans="1:8">
      <c r="A1368" s="286"/>
      <c r="B1368" s="271"/>
      <c r="D1368" s="286"/>
      <c r="E1368" s="287"/>
      <c r="F1368" s="286"/>
      <c r="H1368" s="288"/>
    </row>
    <row r="1369" spans="1:8">
      <c r="A1369" s="286"/>
      <c r="B1369" s="271"/>
      <c r="D1369" s="286"/>
      <c r="E1369" s="287"/>
      <c r="F1369" s="286"/>
      <c r="H1369" s="288"/>
    </row>
    <row r="1370" spans="1:8">
      <c r="A1370" s="286"/>
      <c r="B1370" s="271"/>
      <c r="D1370" s="286"/>
      <c r="E1370" s="287"/>
      <c r="F1370" s="286"/>
      <c r="H1370" s="288"/>
    </row>
    <row r="1371" spans="1:8">
      <c r="A1371" s="286"/>
      <c r="B1371" s="271"/>
      <c r="D1371" s="286"/>
      <c r="E1371" s="287"/>
      <c r="F1371" s="286"/>
      <c r="H1371" s="288"/>
    </row>
    <row r="1372" spans="1:8">
      <c r="A1372" s="286"/>
      <c r="B1372" s="271"/>
      <c r="D1372" s="286"/>
      <c r="E1372" s="287"/>
      <c r="F1372" s="286"/>
      <c r="H1372" s="288"/>
    </row>
    <row r="1373" spans="1:8">
      <c r="A1373" s="286"/>
      <c r="B1373" s="271"/>
      <c r="D1373" s="286"/>
      <c r="E1373" s="287"/>
      <c r="F1373" s="286"/>
      <c r="H1373" s="288"/>
    </row>
    <row r="1374" spans="1:8">
      <c r="A1374" s="286"/>
      <c r="B1374" s="271"/>
      <c r="D1374" s="286"/>
      <c r="E1374" s="287"/>
      <c r="F1374" s="286"/>
      <c r="H1374" s="288"/>
    </row>
    <row r="1375" spans="1:8">
      <c r="A1375" s="286"/>
      <c r="B1375" s="271"/>
      <c r="D1375" s="286"/>
      <c r="E1375" s="287"/>
      <c r="F1375" s="286"/>
      <c r="H1375" s="288"/>
    </row>
    <row r="1376" spans="1:8">
      <c r="A1376" s="286"/>
      <c r="B1376" s="271"/>
      <c r="D1376" s="286"/>
      <c r="E1376" s="287"/>
      <c r="F1376" s="286"/>
      <c r="H1376" s="288"/>
    </row>
    <row r="1377" spans="1:8">
      <c r="A1377" s="286"/>
      <c r="B1377" s="271"/>
      <c r="D1377" s="286"/>
      <c r="E1377" s="287"/>
      <c r="F1377" s="286"/>
      <c r="H1377" s="288"/>
    </row>
    <row r="1378" spans="1:8">
      <c r="A1378" s="286"/>
      <c r="B1378" s="271"/>
      <c r="D1378" s="286"/>
      <c r="E1378" s="287"/>
      <c r="F1378" s="286"/>
      <c r="H1378" s="288"/>
    </row>
    <row r="1379" spans="1:8">
      <c r="A1379" s="286"/>
      <c r="B1379" s="271"/>
      <c r="D1379" s="286"/>
      <c r="E1379" s="287"/>
      <c r="F1379" s="286"/>
      <c r="H1379" s="288"/>
    </row>
    <row r="1380" spans="1:8">
      <c r="A1380" s="286"/>
      <c r="B1380" s="271"/>
      <c r="D1380" s="286"/>
      <c r="E1380" s="287"/>
      <c r="F1380" s="286"/>
      <c r="H1380" s="288"/>
    </row>
    <row r="1381" spans="1:8">
      <c r="A1381" s="286"/>
      <c r="B1381" s="271"/>
      <c r="D1381" s="286"/>
      <c r="E1381" s="287"/>
      <c r="F1381" s="286"/>
      <c r="H1381" s="288"/>
    </row>
    <row r="1382" spans="1:8">
      <c r="A1382" s="286"/>
      <c r="B1382" s="271"/>
      <c r="D1382" s="286"/>
      <c r="E1382" s="287"/>
      <c r="F1382" s="286"/>
      <c r="H1382" s="288"/>
    </row>
    <row r="1383" spans="1:8">
      <c r="A1383" s="286"/>
      <c r="B1383" s="271"/>
      <c r="D1383" s="286"/>
      <c r="E1383" s="287"/>
      <c r="F1383" s="286"/>
      <c r="H1383" s="288"/>
    </row>
    <row r="1384" spans="1:8">
      <c r="A1384" s="286"/>
      <c r="B1384" s="271"/>
      <c r="D1384" s="286"/>
      <c r="E1384" s="287"/>
      <c r="F1384" s="286"/>
      <c r="H1384" s="288"/>
    </row>
    <row r="1385" spans="1:8">
      <c r="A1385" s="286"/>
      <c r="B1385" s="271"/>
      <c r="D1385" s="286"/>
      <c r="E1385" s="287"/>
      <c r="F1385" s="286"/>
      <c r="H1385" s="288"/>
    </row>
    <row r="1386" spans="1:8">
      <c r="A1386" s="286"/>
      <c r="B1386" s="271"/>
      <c r="D1386" s="286"/>
      <c r="E1386" s="287"/>
      <c r="F1386" s="286"/>
      <c r="H1386" s="288"/>
    </row>
    <row r="1387" spans="1:8">
      <c r="A1387" s="286"/>
      <c r="B1387" s="271"/>
      <c r="D1387" s="286"/>
      <c r="E1387" s="287"/>
      <c r="F1387" s="286"/>
      <c r="H1387" s="288"/>
    </row>
    <row r="1388" spans="1:8">
      <c r="A1388" s="286"/>
      <c r="B1388" s="271"/>
      <c r="D1388" s="286"/>
      <c r="E1388" s="287"/>
      <c r="F1388" s="286"/>
      <c r="H1388" s="288"/>
    </row>
    <row r="1389" spans="1:8">
      <c r="A1389" s="286"/>
      <c r="B1389" s="271"/>
      <c r="D1389" s="286"/>
      <c r="E1389" s="287"/>
      <c r="F1389" s="286"/>
      <c r="H1389" s="288"/>
    </row>
    <row r="1390" spans="1:8">
      <c r="A1390" s="286"/>
      <c r="B1390" s="271"/>
      <c r="D1390" s="286"/>
      <c r="E1390" s="287"/>
      <c r="F1390" s="286"/>
      <c r="H1390" s="288"/>
    </row>
    <row r="1391" spans="1:8">
      <c r="A1391" s="286"/>
      <c r="B1391" s="271"/>
      <c r="D1391" s="286"/>
      <c r="E1391" s="287"/>
      <c r="F1391" s="286"/>
      <c r="H1391" s="288"/>
    </row>
    <row r="1392" spans="1:8">
      <c r="A1392" s="286"/>
      <c r="B1392" s="271"/>
      <c r="D1392" s="286"/>
      <c r="E1392" s="287"/>
      <c r="F1392" s="286"/>
      <c r="H1392" s="288"/>
    </row>
    <row r="1393" spans="1:8">
      <c r="A1393" s="286"/>
      <c r="B1393" s="271"/>
      <c r="D1393" s="286"/>
      <c r="E1393" s="287"/>
      <c r="F1393" s="286"/>
      <c r="H1393" s="288"/>
    </row>
    <row r="1394" spans="1:8">
      <c r="A1394" s="286"/>
      <c r="B1394" s="271"/>
      <c r="D1394" s="286"/>
      <c r="E1394" s="287"/>
      <c r="F1394" s="286"/>
      <c r="H1394" s="288"/>
    </row>
    <row r="1395" spans="1:8">
      <c r="A1395" s="286"/>
      <c r="B1395" s="271"/>
      <c r="D1395" s="286"/>
      <c r="E1395" s="287"/>
      <c r="F1395" s="286"/>
      <c r="H1395" s="288"/>
    </row>
    <row r="1396" spans="1:8">
      <c r="A1396" s="286"/>
      <c r="B1396" s="271"/>
      <c r="D1396" s="286"/>
      <c r="E1396" s="287"/>
      <c r="F1396" s="286"/>
      <c r="H1396" s="288"/>
    </row>
    <row r="1397" spans="1:8">
      <c r="A1397" s="286"/>
      <c r="B1397" s="271"/>
      <c r="D1397" s="286"/>
      <c r="E1397" s="287"/>
      <c r="F1397" s="286"/>
      <c r="H1397" s="288"/>
    </row>
    <row r="1398" spans="1:8">
      <c r="A1398" s="286"/>
      <c r="B1398" s="271"/>
      <c r="D1398" s="286"/>
      <c r="E1398" s="287"/>
      <c r="F1398" s="286"/>
      <c r="H1398" s="288"/>
    </row>
    <row r="1399" spans="1:8">
      <c r="A1399" s="286"/>
      <c r="B1399" s="271"/>
      <c r="D1399" s="286"/>
      <c r="E1399" s="287"/>
      <c r="F1399" s="286"/>
      <c r="H1399" s="288"/>
    </row>
    <row r="1400" spans="1:8">
      <c r="A1400" s="286"/>
      <c r="B1400" s="271"/>
      <c r="D1400" s="286"/>
      <c r="E1400" s="287"/>
      <c r="F1400" s="286"/>
      <c r="H1400" s="288"/>
    </row>
    <row r="1401" spans="1:8">
      <c r="A1401" s="286"/>
      <c r="B1401" s="271"/>
      <c r="D1401" s="286"/>
      <c r="E1401" s="287"/>
      <c r="F1401" s="286"/>
      <c r="H1401" s="288"/>
    </row>
    <row r="1402" spans="1:8">
      <c r="A1402" s="286"/>
      <c r="B1402" s="271"/>
      <c r="D1402" s="286"/>
      <c r="E1402" s="287"/>
      <c r="F1402" s="286"/>
      <c r="H1402" s="288"/>
    </row>
    <row r="1403" spans="1:8">
      <c r="A1403" s="286"/>
      <c r="B1403" s="271"/>
      <c r="D1403" s="286"/>
      <c r="E1403" s="287"/>
      <c r="F1403" s="286"/>
      <c r="H1403" s="288"/>
    </row>
    <row r="1404" spans="1:8">
      <c r="A1404" s="286"/>
      <c r="B1404" s="271"/>
      <c r="D1404" s="286"/>
      <c r="E1404" s="287"/>
      <c r="F1404" s="286"/>
      <c r="H1404" s="288"/>
    </row>
    <row r="1405" spans="1:8">
      <c r="A1405" s="286"/>
      <c r="B1405" s="271"/>
      <c r="D1405" s="286"/>
      <c r="E1405" s="287"/>
      <c r="F1405" s="286"/>
      <c r="H1405" s="288"/>
    </row>
    <row r="1406" spans="1:8">
      <c r="A1406" s="286"/>
      <c r="B1406" s="271"/>
      <c r="D1406" s="286"/>
      <c r="E1406" s="287"/>
      <c r="F1406" s="286"/>
      <c r="H1406" s="288"/>
    </row>
    <row r="1407" spans="1:8">
      <c r="A1407" s="286"/>
      <c r="B1407" s="271"/>
      <c r="D1407" s="286"/>
      <c r="E1407" s="287"/>
      <c r="F1407" s="286"/>
      <c r="H1407" s="288"/>
    </row>
    <row r="1408" spans="1:8">
      <c r="A1408" s="286"/>
      <c r="B1408" s="271"/>
      <c r="D1408" s="286"/>
      <c r="E1408" s="287"/>
      <c r="F1408" s="286"/>
      <c r="H1408" s="288"/>
    </row>
    <row r="1409" spans="1:8">
      <c r="A1409" s="286"/>
      <c r="B1409" s="271"/>
      <c r="D1409" s="286"/>
      <c r="E1409" s="287"/>
      <c r="F1409" s="286"/>
      <c r="H1409" s="288"/>
    </row>
    <row r="1410" spans="1:8">
      <c r="A1410" s="286"/>
      <c r="B1410" s="271"/>
      <c r="D1410" s="286"/>
      <c r="E1410" s="287"/>
      <c r="F1410" s="286"/>
      <c r="H1410" s="288"/>
    </row>
    <row r="1411" spans="1:8">
      <c r="A1411" s="286"/>
      <c r="B1411" s="271"/>
      <c r="D1411" s="286"/>
      <c r="E1411" s="287"/>
      <c r="F1411" s="286"/>
      <c r="H1411" s="288"/>
    </row>
    <row r="1412" spans="1:8">
      <c r="A1412" s="286"/>
      <c r="B1412" s="271"/>
      <c r="D1412" s="286"/>
      <c r="E1412" s="287"/>
      <c r="F1412" s="286"/>
      <c r="H1412" s="288"/>
    </row>
    <row r="1413" spans="1:8">
      <c r="A1413" s="286"/>
      <c r="B1413" s="271"/>
      <c r="D1413" s="286"/>
      <c r="E1413" s="287"/>
      <c r="F1413" s="286"/>
      <c r="H1413" s="288"/>
    </row>
    <row r="1414" spans="1:8">
      <c r="A1414" s="286"/>
      <c r="B1414" s="271"/>
      <c r="D1414" s="286"/>
      <c r="E1414" s="287"/>
      <c r="F1414" s="286"/>
      <c r="H1414" s="288"/>
    </row>
    <row r="1415" spans="1:8">
      <c r="A1415" s="286"/>
      <c r="B1415" s="271"/>
      <c r="D1415" s="286"/>
      <c r="E1415" s="287"/>
      <c r="F1415" s="286"/>
      <c r="H1415" s="288"/>
    </row>
    <row r="1416" spans="1:8">
      <c r="A1416" s="286"/>
      <c r="B1416" s="271"/>
      <c r="D1416" s="286"/>
      <c r="E1416" s="287"/>
      <c r="F1416" s="286"/>
      <c r="H1416" s="288"/>
    </row>
    <row r="1417" spans="1:8">
      <c r="A1417" s="286"/>
      <c r="B1417" s="271"/>
      <c r="D1417" s="286"/>
      <c r="E1417" s="287"/>
      <c r="F1417" s="286"/>
      <c r="H1417" s="288"/>
    </row>
    <row r="1418" spans="1:8">
      <c r="A1418" s="286"/>
      <c r="B1418" s="271"/>
      <c r="D1418" s="286"/>
      <c r="E1418" s="287"/>
      <c r="F1418" s="286"/>
      <c r="H1418" s="288"/>
    </row>
    <row r="1419" spans="1:8">
      <c r="A1419" s="286"/>
      <c r="B1419" s="271"/>
      <c r="D1419" s="286"/>
      <c r="E1419" s="287"/>
      <c r="F1419" s="286"/>
      <c r="H1419" s="288"/>
    </row>
    <row r="1420" spans="1:8">
      <c r="A1420" s="286"/>
      <c r="B1420" s="271"/>
      <c r="D1420" s="286"/>
      <c r="E1420" s="287"/>
      <c r="F1420" s="286"/>
      <c r="H1420" s="288"/>
    </row>
    <row r="1421" spans="1:8">
      <c r="A1421" s="286"/>
      <c r="B1421" s="271"/>
      <c r="D1421" s="286"/>
      <c r="E1421" s="287"/>
      <c r="F1421" s="286"/>
      <c r="H1421" s="288"/>
    </row>
    <row r="1422" spans="1:8">
      <c r="A1422" s="286"/>
      <c r="B1422" s="271"/>
      <c r="D1422" s="286"/>
      <c r="E1422" s="287"/>
      <c r="F1422" s="286"/>
      <c r="H1422" s="288"/>
    </row>
    <row r="1423" spans="1:8">
      <c r="A1423" s="286"/>
      <c r="B1423" s="271"/>
      <c r="D1423" s="286"/>
      <c r="E1423" s="287"/>
      <c r="F1423" s="286"/>
      <c r="H1423" s="288"/>
    </row>
    <row r="1424" spans="1:8">
      <c r="A1424" s="286"/>
      <c r="B1424" s="271"/>
      <c r="D1424" s="286"/>
      <c r="E1424" s="287"/>
      <c r="F1424" s="286"/>
      <c r="H1424" s="288"/>
    </row>
    <row r="1425" spans="1:8">
      <c r="A1425" s="286"/>
      <c r="B1425" s="271"/>
      <c r="D1425" s="286"/>
      <c r="E1425" s="287"/>
      <c r="F1425" s="286"/>
      <c r="H1425" s="288"/>
    </row>
    <row r="1426" spans="1:8">
      <c r="A1426" s="286"/>
      <c r="B1426" s="271"/>
      <c r="D1426" s="286"/>
      <c r="E1426" s="287"/>
      <c r="F1426" s="286"/>
      <c r="H1426" s="288"/>
    </row>
    <row r="1427" spans="1:8">
      <c r="A1427" s="286"/>
      <c r="B1427" s="271"/>
      <c r="D1427" s="286"/>
      <c r="E1427" s="287"/>
      <c r="F1427" s="286"/>
      <c r="H1427" s="288"/>
    </row>
    <row r="1428" spans="1:8">
      <c r="A1428" s="286"/>
      <c r="B1428" s="271"/>
      <c r="D1428" s="286"/>
      <c r="E1428" s="287"/>
      <c r="F1428" s="286"/>
      <c r="H1428" s="288"/>
    </row>
    <row r="1429" spans="1:8">
      <c r="A1429" s="286"/>
      <c r="B1429" s="271"/>
      <c r="D1429" s="286"/>
      <c r="E1429" s="287"/>
      <c r="F1429" s="286"/>
      <c r="H1429" s="288"/>
    </row>
    <row r="1430" spans="1:8">
      <c r="A1430" s="286"/>
      <c r="B1430" s="271"/>
      <c r="D1430" s="286"/>
      <c r="E1430" s="287"/>
      <c r="F1430" s="286"/>
      <c r="H1430" s="288"/>
    </row>
    <row r="1431" spans="1:8">
      <c r="A1431" s="286"/>
      <c r="B1431" s="271"/>
      <c r="D1431" s="286"/>
      <c r="E1431" s="287"/>
      <c r="F1431" s="286"/>
      <c r="H1431" s="288"/>
    </row>
    <row r="1432" spans="1:8">
      <c r="A1432" s="286"/>
      <c r="B1432" s="271"/>
      <c r="D1432" s="286"/>
      <c r="E1432" s="287"/>
      <c r="F1432" s="286"/>
      <c r="H1432" s="288"/>
    </row>
    <row r="1433" spans="1:8">
      <c r="A1433" s="286"/>
      <c r="B1433" s="271"/>
      <c r="D1433" s="286"/>
      <c r="E1433" s="287"/>
      <c r="F1433" s="286"/>
      <c r="H1433" s="288"/>
    </row>
    <row r="1434" spans="1:8">
      <c r="A1434" s="286"/>
      <c r="B1434" s="271"/>
      <c r="D1434" s="286"/>
      <c r="E1434" s="287"/>
      <c r="F1434" s="286"/>
      <c r="H1434" s="288"/>
    </row>
    <row r="1435" spans="1:8">
      <c r="A1435" s="286"/>
      <c r="B1435" s="271"/>
      <c r="D1435" s="286"/>
      <c r="E1435" s="287"/>
      <c r="F1435" s="286"/>
      <c r="H1435" s="288"/>
    </row>
    <row r="1436" spans="1:8">
      <c r="A1436" s="286"/>
      <c r="B1436" s="271"/>
      <c r="D1436" s="286"/>
      <c r="E1436" s="287"/>
      <c r="F1436" s="286"/>
      <c r="H1436" s="288"/>
    </row>
    <row r="1437" spans="1:8">
      <c r="A1437" s="286"/>
      <c r="B1437" s="271"/>
      <c r="D1437" s="286"/>
      <c r="E1437" s="287"/>
      <c r="F1437" s="286"/>
      <c r="H1437" s="288"/>
    </row>
    <row r="1438" spans="1:8">
      <c r="A1438" s="286"/>
      <c r="B1438" s="271"/>
      <c r="D1438" s="286"/>
      <c r="E1438" s="287"/>
      <c r="F1438" s="286"/>
      <c r="H1438" s="288"/>
    </row>
    <row r="1439" spans="1:8">
      <c r="A1439" s="286"/>
      <c r="B1439" s="271"/>
      <c r="D1439" s="286"/>
      <c r="E1439" s="287"/>
      <c r="F1439" s="286"/>
      <c r="H1439" s="288"/>
    </row>
    <row r="1440" spans="1:8">
      <c r="A1440" s="286"/>
      <c r="B1440" s="271"/>
      <c r="D1440" s="286"/>
      <c r="E1440" s="287"/>
      <c r="F1440" s="286"/>
      <c r="H1440" s="288"/>
    </row>
    <row r="1441" spans="1:8">
      <c r="A1441" s="286"/>
      <c r="B1441" s="271"/>
      <c r="D1441" s="286"/>
      <c r="E1441" s="287"/>
      <c r="F1441" s="286"/>
      <c r="H1441" s="288"/>
    </row>
    <row r="1442" spans="1:8">
      <c r="A1442" s="286"/>
      <c r="B1442" s="271"/>
      <c r="D1442" s="286"/>
      <c r="E1442" s="287"/>
      <c r="F1442" s="286"/>
      <c r="H1442" s="288"/>
    </row>
    <row r="1443" spans="1:8">
      <c r="A1443" s="286"/>
      <c r="B1443" s="271"/>
      <c r="D1443" s="286"/>
      <c r="E1443" s="287"/>
      <c r="F1443" s="286"/>
      <c r="H1443" s="288"/>
    </row>
    <row r="1444" spans="1:8">
      <c r="A1444" s="286"/>
      <c r="B1444" s="271"/>
      <c r="D1444" s="286"/>
      <c r="E1444" s="287"/>
      <c r="F1444" s="286"/>
      <c r="H1444" s="288"/>
    </row>
    <row r="1445" spans="1:8">
      <c r="A1445" s="286"/>
      <c r="B1445" s="271"/>
      <c r="D1445" s="286"/>
      <c r="E1445" s="287"/>
      <c r="F1445" s="286"/>
      <c r="H1445" s="288"/>
    </row>
    <row r="1446" spans="1:8">
      <c r="A1446" s="286"/>
      <c r="B1446" s="271"/>
      <c r="D1446" s="286"/>
      <c r="E1446" s="287"/>
      <c r="F1446" s="286"/>
      <c r="H1446" s="288"/>
    </row>
    <row r="1447" spans="1:8">
      <c r="A1447" s="286"/>
      <c r="B1447" s="271"/>
      <c r="D1447" s="286"/>
      <c r="E1447" s="287"/>
      <c r="F1447" s="286"/>
      <c r="H1447" s="288"/>
    </row>
    <row r="1448" spans="1:8">
      <c r="A1448" s="286"/>
      <c r="B1448" s="271"/>
      <c r="D1448" s="286"/>
      <c r="E1448" s="287"/>
      <c r="F1448" s="286"/>
      <c r="H1448" s="288"/>
    </row>
    <row r="1449" spans="1:8">
      <c r="A1449" s="286"/>
      <c r="B1449" s="271"/>
      <c r="D1449" s="286"/>
      <c r="E1449" s="287"/>
      <c r="F1449" s="286"/>
      <c r="H1449" s="288"/>
    </row>
    <row r="1450" spans="1:8">
      <c r="A1450" s="286"/>
      <c r="B1450" s="271"/>
      <c r="D1450" s="286"/>
      <c r="E1450" s="287"/>
      <c r="F1450" s="286"/>
      <c r="H1450" s="288"/>
    </row>
    <row r="1451" spans="1:8">
      <c r="A1451" s="286"/>
      <c r="B1451" s="271"/>
      <c r="D1451" s="286"/>
      <c r="E1451" s="287"/>
      <c r="F1451" s="286"/>
      <c r="H1451" s="288"/>
    </row>
    <row r="1452" spans="1:8">
      <c r="A1452" s="286"/>
      <c r="B1452" s="271"/>
      <c r="D1452" s="286"/>
      <c r="E1452" s="287"/>
      <c r="F1452" s="286"/>
      <c r="H1452" s="288"/>
    </row>
    <row r="1453" spans="1:8">
      <c r="A1453" s="286"/>
      <c r="B1453" s="271"/>
      <c r="D1453" s="286"/>
      <c r="E1453" s="287"/>
      <c r="F1453" s="286"/>
      <c r="H1453" s="288"/>
    </row>
    <row r="1454" spans="1:8">
      <c r="A1454" s="286"/>
      <c r="B1454" s="271"/>
      <c r="D1454" s="286"/>
      <c r="E1454" s="287"/>
      <c r="F1454" s="286"/>
      <c r="H1454" s="288"/>
    </row>
    <row r="1455" spans="1:8">
      <c r="A1455" s="286"/>
      <c r="B1455" s="271"/>
      <c r="D1455" s="286"/>
      <c r="E1455" s="287"/>
      <c r="F1455" s="286"/>
      <c r="H1455" s="288"/>
    </row>
    <row r="1456" spans="1:8">
      <c r="A1456" s="286"/>
      <c r="B1456" s="271"/>
      <c r="D1456" s="286"/>
      <c r="E1456" s="287"/>
      <c r="F1456" s="286"/>
      <c r="H1456" s="288"/>
    </row>
    <row r="1457" spans="1:8">
      <c r="A1457" s="286"/>
      <c r="B1457" s="271"/>
      <c r="D1457" s="286"/>
      <c r="E1457" s="287"/>
      <c r="F1457" s="286"/>
      <c r="H1457" s="288"/>
    </row>
    <row r="1458" spans="1:8">
      <c r="A1458" s="286"/>
      <c r="B1458" s="271"/>
      <c r="D1458" s="286"/>
      <c r="E1458" s="287"/>
      <c r="F1458" s="286"/>
      <c r="H1458" s="288"/>
    </row>
    <row r="1459" spans="1:8">
      <c r="A1459" s="286"/>
      <c r="B1459" s="271"/>
      <c r="D1459" s="286"/>
      <c r="E1459" s="287"/>
      <c r="F1459" s="286"/>
      <c r="H1459" s="288"/>
    </row>
    <row r="1460" spans="1:8">
      <c r="A1460" s="286"/>
      <c r="B1460" s="271"/>
      <c r="D1460" s="286"/>
      <c r="E1460" s="287"/>
      <c r="F1460" s="286"/>
      <c r="H1460" s="288"/>
    </row>
    <row r="1461" spans="1:8">
      <c r="A1461" s="286"/>
      <c r="B1461" s="271"/>
      <c r="D1461" s="286"/>
      <c r="E1461" s="287"/>
      <c r="F1461" s="286"/>
      <c r="H1461" s="288"/>
    </row>
    <row r="1462" spans="1:8">
      <c r="A1462" s="286"/>
      <c r="B1462" s="271"/>
      <c r="D1462" s="286"/>
      <c r="E1462" s="287"/>
      <c r="F1462" s="286"/>
      <c r="H1462" s="288"/>
    </row>
    <row r="1463" spans="1:8">
      <c r="A1463" s="286"/>
      <c r="B1463" s="271"/>
      <c r="D1463" s="286"/>
      <c r="E1463" s="287"/>
      <c r="F1463" s="286"/>
      <c r="H1463" s="288"/>
    </row>
    <row r="1464" spans="1:8">
      <c r="A1464" s="286"/>
      <c r="B1464" s="271"/>
      <c r="D1464" s="286"/>
      <c r="E1464" s="287"/>
      <c r="F1464" s="286"/>
      <c r="H1464" s="288"/>
    </row>
    <row r="1465" spans="1:8">
      <c r="A1465" s="286"/>
      <c r="B1465" s="271"/>
      <c r="D1465" s="286"/>
      <c r="E1465" s="287"/>
      <c r="F1465" s="286"/>
      <c r="H1465" s="288"/>
    </row>
    <row r="1466" spans="1:8">
      <c r="A1466" s="286"/>
      <c r="B1466" s="271"/>
      <c r="D1466" s="286"/>
      <c r="E1466" s="287"/>
      <c r="F1466" s="286"/>
      <c r="H1466" s="288"/>
    </row>
    <row r="1467" spans="1:8">
      <c r="A1467" s="286"/>
      <c r="B1467" s="271"/>
      <c r="D1467" s="286"/>
      <c r="E1467" s="287"/>
      <c r="F1467" s="286"/>
      <c r="H1467" s="288"/>
    </row>
    <row r="1468" spans="1:8">
      <c r="A1468" s="286"/>
      <c r="B1468" s="271"/>
      <c r="D1468" s="286"/>
      <c r="E1468" s="287"/>
      <c r="F1468" s="286"/>
      <c r="H1468" s="288"/>
    </row>
    <row r="1469" spans="1:8">
      <c r="A1469" s="286"/>
      <c r="B1469" s="271"/>
      <c r="D1469" s="286"/>
      <c r="E1469" s="287"/>
      <c r="F1469" s="286"/>
      <c r="H1469" s="288"/>
    </row>
    <row r="1470" spans="1:8">
      <c r="A1470" s="286"/>
      <c r="B1470" s="271"/>
      <c r="D1470" s="286"/>
      <c r="E1470" s="287"/>
      <c r="F1470" s="286"/>
      <c r="H1470" s="288"/>
    </row>
    <row r="1471" spans="1:8">
      <c r="A1471" s="286"/>
      <c r="B1471" s="271"/>
      <c r="D1471" s="286"/>
      <c r="E1471" s="287"/>
      <c r="F1471" s="286"/>
      <c r="H1471" s="288"/>
    </row>
    <row r="1472" spans="1:8">
      <c r="A1472" s="286"/>
      <c r="B1472" s="271"/>
      <c r="D1472" s="286"/>
      <c r="E1472" s="287"/>
      <c r="F1472" s="286"/>
      <c r="H1472" s="288"/>
    </row>
    <row r="1473" spans="1:8">
      <c r="A1473" s="286"/>
      <c r="B1473" s="271"/>
      <c r="D1473" s="286"/>
      <c r="E1473" s="287"/>
      <c r="F1473" s="286"/>
      <c r="H1473" s="288"/>
    </row>
    <row r="1474" spans="1:8">
      <c r="A1474" s="286"/>
      <c r="B1474" s="271"/>
      <c r="D1474" s="286"/>
      <c r="E1474" s="287"/>
      <c r="F1474" s="286"/>
      <c r="H1474" s="288"/>
    </row>
    <row r="1475" spans="1:8">
      <c r="A1475" s="286"/>
      <c r="B1475" s="271"/>
      <c r="D1475" s="286"/>
      <c r="E1475" s="287"/>
      <c r="F1475" s="286"/>
      <c r="H1475" s="288"/>
    </row>
    <row r="1476" spans="1:8">
      <c r="A1476" s="286"/>
      <c r="B1476" s="271"/>
      <c r="D1476" s="286"/>
      <c r="E1476" s="287"/>
      <c r="F1476" s="286"/>
      <c r="H1476" s="288"/>
    </row>
    <row r="1477" spans="1:8">
      <c r="A1477" s="286"/>
      <c r="B1477" s="271"/>
      <c r="D1477" s="286"/>
      <c r="E1477" s="287"/>
      <c r="F1477" s="286"/>
      <c r="H1477" s="288"/>
    </row>
    <row r="1478" spans="1:8">
      <c r="A1478" s="286"/>
      <c r="B1478" s="271"/>
      <c r="D1478" s="286"/>
      <c r="E1478" s="287"/>
      <c r="F1478" s="286"/>
      <c r="H1478" s="288"/>
    </row>
    <row r="1479" spans="1:8">
      <c r="A1479" s="286"/>
      <c r="B1479" s="271"/>
      <c r="D1479" s="286"/>
      <c r="E1479" s="287"/>
      <c r="F1479" s="286"/>
      <c r="H1479" s="288"/>
    </row>
    <row r="1480" spans="1:8">
      <c r="A1480" s="286"/>
      <c r="B1480" s="271"/>
      <c r="D1480" s="286"/>
      <c r="E1480" s="287"/>
      <c r="F1480" s="286"/>
      <c r="H1480" s="288"/>
    </row>
    <row r="1481" spans="1:8">
      <c r="A1481" s="286"/>
      <c r="B1481" s="271"/>
      <c r="D1481" s="286"/>
      <c r="E1481" s="287"/>
      <c r="F1481" s="286"/>
      <c r="H1481" s="288"/>
    </row>
    <row r="1482" spans="1:8">
      <c r="A1482" s="286"/>
      <c r="B1482" s="271"/>
      <c r="D1482" s="286"/>
      <c r="E1482" s="287"/>
      <c r="F1482" s="286"/>
      <c r="H1482" s="288"/>
    </row>
    <row r="1483" spans="1:8">
      <c r="A1483" s="286"/>
      <c r="B1483" s="271"/>
      <c r="D1483" s="286"/>
      <c r="E1483" s="287"/>
      <c r="F1483" s="286"/>
      <c r="H1483" s="288"/>
    </row>
    <row r="1484" spans="1:8">
      <c r="A1484" s="286"/>
      <c r="B1484" s="271"/>
      <c r="D1484" s="286"/>
      <c r="E1484" s="287"/>
      <c r="F1484" s="286"/>
      <c r="H1484" s="288"/>
    </row>
    <row r="1485" spans="1:8">
      <c r="A1485" s="286"/>
      <c r="B1485" s="271"/>
      <c r="D1485" s="286"/>
      <c r="E1485" s="287"/>
      <c r="F1485" s="286"/>
      <c r="H1485" s="288"/>
    </row>
    <row r="1486" spans="1:8">
      <c r="A1486" s="286"/>
      <c r="B1486" s="271"/>
      <c r="D1486" s="286"/>
      <c r="E1486" s="287"/>
      <c r="F1486" s="286"/>
      <c r="H1486" s="288"/>
    </row>
    <row r="1487" spans="1:8">
      <c r="A1487" s="286"/>
      <c r="B1487" s="271"/>
      <c r="D1487" s="286"/>
      <c r="E1487" s="287"/>
      <c r="F1487" s="286"/>
      <c r="H1487" s="288"/>
    </row>
    <row r="1488" spans="1:8">
      <c r="A1488" s="286"/>
      <c r="B1488" s="271"/>
      <c r="D1488" s="286"/>
      <c r="E1488" s="287"/>
      <c r="F1488" s="286"/>
      <c r="H1488" s="288"/>
    </row>
    <row r="1489" spans="1:8">
      <c r="A1489" s="286"/>
      <c r="B1489" s="271"/>
      <c r="D1489" s="286"/>
      <c r="E1489" s="287"/>
      <c r="F1489" s="286"/>
      <c r="H1489" s="288"/>
    </row>
    <row r="1490" spans="1:8">
      <c r="A1490" s="286"/>
      <c r="B1490" s="271"/>
      <c r="D1490" s="286"/>
      <c r="E1490" s="287"/>
      <c r="F1490" s="286"/>
      <c r="H1490" s="288"/>
    </row>
    <row r="1491" spans="1:8">
      <c r="A1491" s="286"/>
      <c r="B1491" s="271"/>
      <c r="D1491" s="286"/>
      <c r="E1491" s="287"/>
      <c r="F1491" s="286"/>
      <c r="H1491" s="288"/>
    </row>
    <row r="1492" spans="1:8">
      <c r="A1492" s="286"/>
      <c r="B1492" s="271"/>
      <c r="D1492" s="286"/>
      <c r="E1492" s="287"/>
      <c r="F1492" s="286"/>
      <c r="H1492" s="288"/>
    </row>
    <row r="1493" spans="1:8">
      <c r="A1493" s="286"/>
      <c r="B1493" s="271"/>
      <c r="D1493" s="286"/>
      <c r="E1493" s="287"/>
      <c r="F1493" s="286"/>
      <c r="H1493" s="288"/>
    </row>
    <row r="1494" spans="1:8">
      <c r="A1494" s="286"/>
      <c r="B1494" s="271"/>
      <c r="D1494" s="286"/>
      <c r="E1494" s="287"/>
      <c r="F1494" s="286"/>
      <c r="H1494" s="288"/>
    </row>
    <row r="1495" spans="1:8">
      <c r="A1495" s="286"/>
      <c r="B1495" s="271"/>
      <c r="D1495" s="286"/>
      <c r="E1495" s="287"/>
      <c r="F1495" s="286"/>
      <c r="H1495" s="288"/>
    </row>
    <row r="1496" spans="1:8">
      <c r="A1496" s="286"/>
      <c r="B1496" s="271"/>
      <c r="D1496" s="286"/>
      <c r="E1496" s="287"/>
      <c r="F1496" s="286"/>
      <c r="H1496" s="288"/>
    </row>
    <row r="1497" spans="1:8">
      <c r="A1497" s="286"/>
      <c r="B1497" s="271"/>
      <c r="D1497" s="286"/>
      <c r="E1497" s="287"/>
      <c r="F1497" s="286"/>
      <c r="H1497" s="288"/>
    </row>
    <row r="1498" spans="1:8">
      <c r="A1498" s="286"/>
      <c r="B1498" s="271"/>
      <c r="D1498" s="286"/>
      <c r="E1498" s="287"/>
      <c r="F1498" s="286"/>
      <c r="H1498" s="288"/>
    </row>
    <row r="1499" spans="1:8">
      <c r="A1499" s="286"/>
      <c r="B1499" s="271"/>
      <c r="D1499" s="286"/>
      <c r="E1499" s="287"/>
      <c r="F1499" s="286"/>
      <c r="H1499" s="288"/>
    </row>
    <row r="1500" spans="1:8">
      <c r="A1500" s="286"/>
      <c r="B1500" s="271"/>
      <c r="D1500" s="286"/>
      <c r="E1500" s="287"/>
      <c r="F1500" s="286"/>
      <c r="H1500" s="288"/>
    </row>
    <row r="1501" spans="1:8">
      <c r="A1501" s="286"/>
      <c r="B1501" s="271"/>
      <c r="D1501" s="286"/>
      <c r="E1501" s="287"/>
      <c r="F1501" s="286"/>
      <c r="H1501" s="288"/>
    </row>
    <row r="1502" spans="1:8">
      <c r="A1502" s="286"/>
      <c r="B1502" s="271"/>
      <c r="D1502" s="286"/>
      <c r="E1502" s="287"/>
      <c r="F1502" s="286"/>
      <c r="H1502" s="288"/>
    </row>
    <row r="1503" spans="1:8">
      <c r="A1503" s="286"/>
      <c r="B1503" s="271"/>
      <c r="D1503" s="286"/>
      <c r="E1503" s="287"/>
      <c r="F1503" s="286"/>
      <c r="H1503" s="288"/>
    </row>
    <row r="1504" spans="1:8">
      <c r="A1504" s="286"/>
      <c r="B1504" s="271"/>
      <c r="D1504" s="286"/>
      <c r="E1504" s="287"/>
      <c r="F1504" s="286"/>
      <c r="H1504" s="288"/>
    </row>
    <row r="1505" spans="1:8">
      <c r="A1505" s="286"/>
      <c r="B1505" s="271"/>
      <c r="D1505" s="286"/>
      <c r="E1505" s="287"/>
      <c r="F1505" s="286"/>
      <c r="H1505" s="288"/>
    </row>
    <row r="1506" spans="1:8">
      <c r="A1506" s="286"/>
      <c r="B1506" s="271"/>
      <c r="D1506" s="286"/>
      <c r="E1506" s="287"/>
      <c r="F1506" s="286"/>
      <c r="H1506" s="288"/>
    </row>
    <row r="1507" spans="1:8">
      <c r="A1507" s="286"/>
      <c r="B1507" s="271"/>
      <c r="D1507" s="286"/>
      <c r="E1507" s="287"/>
      <c r="F1507" s="286"/>
      <c r="H1507" s="288"/>
    </row>
    <row r="1508" spans="1:8">
      <c r="A1508" s="286"/>
      <c r="B1508" s="271"/>
      <c r="D1508" s="286"/>
      <c r="E1508" s="287"/>
      <c r="F1508" s="286"/>
      <c r="H1508" s="288"/>
    </row>
    <row r="1509" spans="1:8">
      <c r="A1509" s="286"/>
      <c r="B1509" s="271"/>
      <c r="D1509" s="286"/>
      <c r="E1509" s="287"/>
      <c r="F1509" s="286"/>
      <c r="H1509" s="288"/>
    </row>
    <row r="1510" spans="1:8">
      <c r="A1510" s="286"/>
      <c r="B1510" s="271"/>
      <c r="D1510" s="286"/>
      <c r="E1510" s="287"/>
      <c r="F1510" s="286"/>
      <c r="H1510" s="288"/>
    </row>
    <row r="1511" spans="1:8">
      <c r="A1511" s="286"/>
      <c r="B1511" s="271"/>
      <c r="D1511" s="286"/>
      <c r="E1511" s="287"/>
      <c r="F1511" s="286"/>
      <c r="H1511" s="288"/>
    </row>
    <row r="1512" spans="1:8">
      <c r="A1512" s="286"/>
      <c r="B1512" s="271"/>
      <c r="D1512" s="286"/>
      <c r="E1512" s="287"/>
      <c r="F1512" s="286"/>
      <c r="H1512" s="288"/>
    </row>
    <row r="1513" spans="1:8">
      <c r="A1513" s="286"/>
      <c r="B1513" s="271"/>
      <c r="D1513" s="286"/>
      <c r="E1513" s="287"/>
      <c r="F1513" s="286"/>
      <c r="H1513" s="288"/>
    </row>
    <row r="1514" spans="1:8">
      <c r="A1514" s="286"/>
      <c r="B1514" s="271"/>
      <c r="D1514" s="286"/>
      <c r="E1514" s="287"/>
      <c r="F1514" s="286"/>
      <c r="H1514" s="288"/>
    </row>
    <row r="1515" spans="1:8">
      <c r="A1515" s="286"/>
      <c r="B1515" s="271"/>
      <c r="D1515" s="286"/>
      <c r="E1515" s="287"/>
      <c r="F1515" s="286"/>
      <c r="H1515" s="288"/>
    </row>
    <row r="1516" spans="1:8">
      <c r="A1516" s="286"/>
      <c r="B1516" s="271"/>
      <c r="D1516" s="286"/>
      <c r="E1516" s="287"/>
      <c r="F1516" s="286"/>
      <c r="H1516" s="288"/>
    </row>
    <row r="1517" spans="1:8">
      <c r="A1517" s="286"/>
      <c r="B1517" s="271"/>
      <c r="D1517" s="286"/>
      <c r="E1517" s="287"/>
      <c r="F1517" s="286"/>
      <c r="H1517" s="288"/>
    </row>
    <row r="1518" spans="1:8">
      <c r="A1518" s="286"/>
      <c r="B1518" s="271"/>
      <c r="D1518" s="286"/>
      <c r="E1518" s="287"/>
      <c r="F1518" s="286"/>
      <c r="H1518" s="288"/>
    </row>
    <row r="1519" spans="1:8">
      <c r="A1519" s="286"/>
      <c r="B1519" s="271"/>
      <c r="D1519" s="286"/>
      <c r="E1519" s="287"/>
      <c r="F1519" s="286"/>
      <c r="H1519" s="288"/>
    </row>
    <row r="1520" spans="1:8">
      <c r="A1520" s="286"/>
      <c r="B1520" s="271"/>
      <c r="D1520" s="286"/>
      <c r="E1520" s="287"/>
      <c r="F1520" s="286"/>
      <c r="H1520" s="288"/>
    </row>
    <row r="1521" spans="1:8">
      <c r="A1521" s="286"/>
      <c r="B1521" s="271"/>
      <c r="D1521" s="286"/>
      <c r="E1521" s="287"/>
      <c r="F1521" s="286"/>
      <c r="H1521" s="288"/>
    </row>
    <row r="1522" spans="1:8">
      <c r="A1522" s="286"/>
      <c r="B1522" s="271"/>
      <c r="D1522" s="286"/>
      <c r="E1522" s="287"/>
      <c r="F1522" s="286"/>
      <c r="H1522" s="288"/>
    </row>
    <row r="1523" spans="1:8">
      <c r="A1523" s="286"/>
      <c r="B1523" s="271"/>
      <c r="D1523" s="286"/>
      <c r="E1523" s="287"/>
      <c r="F1523" s="286"/>
      <c r="H1523" s="288"/>
    </row>
    <row r="1524" spans="1:8">
      <c r="A1524" s="286"/>
      <c r="B1524" s="271"/>
      <c r="D1524" s="286"/>
      <c r="E1524" s="287"/>
      <c r="F1524" s="286"/>
      <c r="H1524" s="288"/>
    </row>
    <row r="1525" spans="1:8">
      <c r="A1525" s="286"/>
      <c r="B1525" s="271"/>
      <c r="D1525" s="286"/>
      <c r="E1525" s="287"/>
      <c r="F1525" s="286"/>
      <c r="H1525" s="288"/>
    </row>
    <row r="1526" spans="1:8">
      <c r="A1526" s="286"/>
      <c r="B1526" s="271"/>
      <c r="D1526" s="286"/>
      <c r="E1526" s="287"/>
      <c r="F1526" s="286"/>
      <c r="H1526" s="288"/>
    </row>
    <row r="1527" spans="1:8">
      <c r="A1527" s="286"/>
      <c r="B1527" s="271"/>
      <c r="D1527" s="286"/>
      <c r="E1527" s="287"/>
      <c r="F1527" s="286"/>
      <c r="H1527" s="288"/>
    </row>
    <row r="1528" spans="1:8">
      <c r="A1528" s="286"/>
      <c r="B1528" s="271"/>
      <c r="D1528" s="286"/>
      <c r="E1528" s="287"/>
      <c r="F1528" s="286"/>
      <c r="H1528" s="288"/>
    </row>
    <row r="1529" spans="1:8">
      <c r="A1529" s="286"/>
      <c r="B1529" s="271"/>
      <c r="D1529" s="286"/>
      <c r="E1529" s="287"/>
      <c r="F1529" s="286"/>
      <c r="H1529" s="288"/>
    </row>
    <row r="1530" spans="1:8">
      <c r="A1530" s="286"/>
      <c r="B1530" s="271"/>
      <c r="D1530" s="286"/>
      <c r="E1530" s="287"/>
      <c r="F1530" s="286"/>
      <c r="H1530" s="288"/>
    </row>
    <row r="1531" spans="1:8">
      <c r="A1531" s="286"/>
      <c r="B1531" s="271"/>
      <c r="D1531" s="286"/>
      <c r="E1531" s="287"/>
      <c r="F1531" s="286"/>
      <c r="H1531" s="288"/>
    </row>
    <row r="1532" spans="1:8">
      <c r="A1532" s="286"/>
      <c r="B1532" s="271"/>
      <c r="D1532" s="286"/>
      <c r="E1532" s="287"/>
      <c r="F1532" s="286"/>
      <c r="H1532" s="288"/>
    </row>
    <row r="1533" spans="1:8">
      <c r="A1533" s="286"/>
      <c r="B1533" s="271"/>
      <c r="D1533" s="286"/>
      <c r="E1533" s="287"/>
      <c r="F1533" s="286"/>
      <c r="H1533" s="288"/>
    </row>
    <row r="1534" spans="1:8">
      <c r="A1534" s="286"/>
      <c r="B1534" s="271"/>
      <c r="D1534" s="286"/>
      <c r="E1534" s="287"/>
      <c r="F1534" s="286"/>
      <c r="H1534" s="288"/>
    </row>
    <row r="1535" spans="1:8">
      <c r="A1535" s="286"/>
      <c r="B1535" s="271"/>
      <c r="D1535" s="286"/>
      <c r="E1535" s="287"/>
      <c r="F1535" s="286"/>
      <c r="H1535" s="288"/>
    </row>
    <row r="1536" spans="1:8">
      <c r="A1536" s="286"/>
      <c r="B1536" s="271"/>
      <c r="D1536" s="286"/>
      <c r="E1536" s="287"/>
      <c r="F1536" s="286"/>
      <c r="H1536" s="288"/>
    </row>
    <row r="1537" spans="1:8">
      <c r="A1537" s="286"/>
      <c r="B1537" s="271"/>
      <c r="D1537" s="286"/>
      <c r="E1537" s="287"/>
      <c r="F1537" s="286"/>
      <c r="H1537" s="288"/>
    </row>
    <row r="1538" spans="1:8">
      <c r="A1538" s="286"/>
      <c r="B1538" s="271"/>
      <c r="D1538" s="286"/>
      <c r="E1538" s="287"/>
      <c r="F1538" s="286"/>
      <c r="H1538" s="288"/>
    </row>
    <row r="1539" spans="1:8">
      <c r="A1539" s="286"/>
      <c r="B1539" s="271"/>
      <c r="D1539" s="286"/>
      <c r="E1539" s="287"/>
      <c r="F1539" s="286"/>
      <c r="H1539" s="288"/>
    </row>
    <row r="1540" spans="1:8">
      <c r="A1540" s="286"/>
      <c r="B1540" s="271"/>
      <c r="D1540" s="286"/>
      <c r="E1540" s="287"/>
      <c r="F1540" s="286"/>
      <c r="H1540" s="288"/>
    </row>
    <row r="1541" spans="1:8">
      <c r="A1541" s="286"/>
      <c r="B1541" s="271"/>
      <c r="D1541" s="286"/>
      <c r="E1541" s="287"/>
      <c r="F1541" s="286"/>
      <c r="H1541" s="288"/>
    </row>
    <row r="1542" spans="1:8">
      <c r="A1542" s="286"/>
      <c r="B1542" s="271"/>
      <c r="D1542" s="286"/>
      <c r="E1542" s="287"/>
      <c r="F1542" s="286"/>
      <c r="H1542" s="288"/>
    </row>
    <row r="1543" spans="1:8">
      <c r="A1543" s="286"/>
      <c r="B1543" s="271"/>
      <c r="D1543" s="286"/>
      <c r="E1543" s="287"/>
      <c r="F1543" s="286"/>
      <c r="H1543" s="288"/>
    </row>
    <row r="1544" spans="1:8">
      <c r="A1544" s="286"/>
      <c r="B1544" s="271"/>
      <c r="D1544" s="286"/>
      <c r="E1544" s="287"/>
      <c r="F1544" s="286"/>
      <c r="H1544" s="288"/>
    </row>
    <row r="1545" spans="1:8">
      <c r="A1545" s="286"/>
      <c r="B1545" s="271"/>
      <c r="D1545" s="286"/>
      <c r="E1545" s="287"/>
      <c r="F1545" s="286"/>
      <c r="H1545" s="288"/>
    </row>
    <row r="1546" spans="1:8">
      <c r="A1546" s="286"/>
      <c r="B1546" s="271"/>
      <c r="D1546" s="286"/>
      <c r="E1546" s="287"/>
      <c r="F1546" s="286"/>
      <c r="H1546" s="288"/>
    </row>
    <row r="1547" spans="1:8">
      <c r="A1547" s="286"/>
      <c r="B1547" s="271"/>
      <c r="D1547" s="286"/>
      <c r="E1547" s="287"/>
      <c r="F1547" s="286"/>
      <c r="H1547" s="288"/>
    </row>
    <row r="1548" spans="1:8">
      <c r="A1548" s="286"/>
      <c r="B1548" s="271"/>
      <c r="D1548" s="286"/>
      <c r="E1548" s="287"/>
      <c r="F1548" s="286"/>
      <c r="H1548" s="288"/>
    </row>
    <row r="1549" spans="1:8">
      <c r="A1549" s="286"/>
      <c r="B1549" s="271"/>
      <c r="D1549" s="286"/>
      <c r="E1549" s="287"/>
      <c r="F1549" s="286"/>
      <c r="H1549" s="288"/>
    </row>
    <row r="1550" spans="1:8">
      <c r="A1550" s="286"/>
      <c r="B1550" s="271"/>
      <c r="D1550" s="286"/>
      <c r="E1550" s="287"/>
      <c r="F1550" s="286"/>
      <c r="H1550" s="288"/>
    </row>
    <row r="1551" spans="1:8">
      <c r="A1551" s="286"/>
      <c r="B1551" s="271"/>
      <c r="D1551" s="286"/>
      <c r="E1551" s="287"/>
      <c r="F1551" s="286"/>
      <c r="H1551" s="288"/>
    </row>
    <row r="1552" spans="1:8">
      <c r="A1552" s="286"/>
      <c r="B1552" s="271"/>
      <c r="D1552" s="286"/>
      <c r="E1552" s="287"/>
      <c r="F1552" s="286"/>
      <c r="H1552" s="288"/>
    </row>
    <row r="1553" spans="1:8">
      <c r="A1553" s="286"/>
      <c r="B1553" s="271"/>
      <c r="D1553" s="286"/>
      <c r="E1553" s="287"/>
      <c r="F1553" s="286"/>
      <c r="H1553" s="288"/>
    </row>
    <row r="1554" spans="1:8">
      <c r="A1554" s="286"/>
      <c r="B1554" s="271"/>
      <c r="D1554" s="286"/>
      <c r="E1554" s="287"/>
      <c r="F1554" s="286"/>
      <c r="H1554" s="288"/>
    </row>
    <row r="1555" spans="1:8">
      <c r="A1555" s="286"/>
      <c r="B1555" s="271"/>
      <c r="D1555" s="286"/>
      <c r="E1555" s="287"/>
      <c r="F1555" s="286"/>
      <c r="H1555" s="288"/>
    </row>
    <row r="1556" spans="1:8">
      <c r="A1556" s="286"/>
      <c r="B1556" s="271"/>
      <c r="D1556" s="286"/>
      <c r="E1556" s="287"/>
      <c r="F1556" s="286"/>
      <c r="H1556" s="288"/>
    </row>
    <row r="1557" spans="1:8">
      <c r="A1557" s="286"/>
      <c r="B1557" s="271"/>
      <c r="D1557" s="286"/>
      <c r="E1557" s="287"/>
      <c r="F1557" s="286"/>
      <c r="H1557" s="288"/>
    </row>
    <row r="1558" spans="1:8">
      <c r="A1558" s="286"/>
      <c r="B1558" s="271"/>
      <c r="D1558" s="286"/>
      <c r="E1558" s="287"/>
      <c r="F1558" s="286"/>
      <c r="H1558" s="288"/>
    </row>
    <row r="1559" spans="1:8">
      <c r="A1559" s="286"/>
      <c r="B1559" s="271"/>
      <c r="D1559" s="286"/>
      <c r="E1559" s="287"/>
      <c r="F1559" s="286"/>
      <c r="H1559" s="288"/>
    </row>
    <row r="1560" spans="1:8">
      <c r="A1560" s="286"/>
      <c r="B1560" s="271"/>
      <c r="D1560" s="286"/>
      <c r="E1560" s="287"/>
      <c r="F1560" s="286"/>
      <c r="H1560" s="288"/>
    </row>
    <row r="1561" spans="1:8">
      <c r="A1561" s="286"/>
      <c r="B1561" s="271"/>
      <c r="D1561" s="286"/>
      <c r="E1561" s="287"/>
      <c r="F1561" s="286"/>
      <c r="H1561" s="288"/>
    </row>
    <row r="1562" spans="1:8">
      <c r="A1562" s="286"/>
      <c r="B1562" s="271"/>
      <c r="D1562" s="286"/>
      <c r="E1562" s="287"/>
      <c r="F1562" s="286"/>
      <c r="H1562" s="288"/>
    </row>
    <row r="1563" spans="1:8">
      <c r="A1563" s="286"/>
      <c r="B1563" s="271"/>
      <c r="D1563" s="286"/>
      <c r="E1563" s="287"/>
      <c r="F1563" s="286"/>
      <c r="H1563" s="288"/>
    </row>
    <row r="1564" spans="1:8">
      <c r="A1564" s="286"/>
      <c r="B1564" s="271"/>
      <c r="D1564" s="286"/>
      <c r="E1564" s="287"/>
      <c r="F1564" s="286"/>
      <c r="H1564" s="288"/>
    </row>
    <row r="1565" spans="1:8">
      <c r="A1565" s="286"/>
      <c r="B1565" s="271"/>
      <c r="D1565" s="286"/>
      <c r="E1565" s="287"/>
      <c r="F1565" s="286"/>
      <c r="H1565" s="288"/>
    </row>
    <row r="1566" spans="1:8">
      <c r="A1566" s="286"/>
      <c r="B1566" s="271"/>
      <c r="D1566" s="286"/>
      <c r="E1566" s="287"/>
      <c r="F1566" s="286"/>
      <c r="H1566" s="288"/>
    </row>
    <row r="1567" spans="1:8">
      <c r="A1567" s="286"/>
      <c r="B1567" s="271"/>
      <c r="D1567" s="286"/>
      <c r="E1567" s="287"/>
      <c r="F1567" s="286"/>
      <c r="H1567" s="288"/>
    </row>
    <row r="1568" spans="1:8">
      <c r="A1568" s="286"/>
      <c r="B1568" s="271"/>
      <c r="D1568" s="286"/>
      <c r="E1568" s="287"/>
      <c r="F1568" s="286"/>
      <c r="H1568" s="288"/>
    </row>
    <row r="1569" spans="1:8">
      <c r="A1569" s="286"/>
      <c r="B1569" s="271"/>
      <c r="D1569" s="286"/>
      <c r="E1569" s="287"/>
      <c r="F1569" s="286"/>
      <c r="H1569" s="288"/>
    </row>
    <row r="1570" spans="1:8">
      <c r="A1570" s="286"/>
      <c r="B1570" s="271"/>
      <c r="D1570" s="286"/>
      <c r="E1570" s="287"/>
      <c r="F1570" s="286"/>
      <c r="H1570" s="288"/>
    </row>
    <row r="1571" spans="1:8">
      <c r="A1571" s="286"/>
      <c r="B1571" s="271"/>
      <c r="D1571" s="286"/>
      <c r="E1571" s="287"/>
      <c r="F1571" s="286"/>
      <c r="H1571" s="288"/>
    </row>
    <row r="1572" spans="1:8">
      <c r="A1572" s="286"/>
      <c r="B1572" s="271"/>
      <c r="D1572" s="286"/>
      <c r="E1572" s="287"/>
      <c r="F1572" s="286"/>
      <c r="H1572" s="288"/>
    </row>
    <row r="1573" spans="1:8">
      <c r="A1573" s="286"/>
      <c r="B1573" s="271"/>
      <c r="D1573" s="286"/>
      <c r="E1573" s="287"/>
      <c r="F1573" s="286"/>
      <c r="H1573" s="288"/>
    </row>
    <row r="1574" spans="1:8">
      <c r="A1574" s="286"/>
      <c r="B1574" s="271"/>
      <c r="D1574" s="286"/>
      <c r="E1574" s="287"/>
      <c r="F1574" s="286"/>
      <c r="H1574" s="288"/>
    </row>
    <row r="1575" spans="1:8">
      <c r="A1575" s="286"/>
      <c r="B1575" s="271"/>
      <c r="D1575" s="286"/>
      <c r="E1575" s="287"/>
      <c r="F1575" s="286"/>
      <c r="H1575" s="288"/>
    </row>
    <row r="1576" spans="1:8">
      <c r="A1576" s="286"/>
      <c r="B1576" s="271"/>
      <c r="D1576" s="286"/>
      <c r="E1576" s="287"/>
      <c r="F1576" s="286"/>
      <c r="H1576" s="288"/>
    </row>
    <row r="1577" spans="1:8">
      <c r="A1577" s="286"/>
      <c r="B1577" s="271"/>
      <c r="D1577" s="286"/>
      <c r="E1577" s="287"/>
      <c r="F1577" s="286"/>
      <c r="H1577" s="288"/>
    </row>
    <row r="1578" spans="1:8">
      <c r="A1578" s="286"/>
      <c r="B1578" s="271"/>
      <c r="D1578" s="286"/>
      <c r="E1578" s="287"/>
      <c r="F1578" s="286"/>
      <c r="H1578" s="288"/>
    </row>
    <row r="1579" spans="1:8">
      <c r="A1579" s="286"/>
      <c r="B1579" s="271"/>
      <c r="D1579" s="286"/>
      <c r="E1579" s="287"/>
      <c r="F1579" s="286"/>
      <c r="H1579" s="288"/>
    </row>
    <row r="1580" spans="1:8">
      <c r="A1580" s="286"/>
      <c r="B1580" s="271"/>
      <c r="D1580" s="286"/>
      <c r="E1580" s="287"/>
      <c r="F1580" s="286"/>
      <c r="H1580" s="288"/>
    </row>
    <row r="1581" spans="1:8">
      <c r="A1581" s="286"/>
      <c r="B1581" s="271"/>
      <c r="D1581" s="286"/>
      <c r="E1581" s="287"/>
      <c r="F1581" s="286"/>
      <c r="H1581" s="288"/>
    </row>
    <row r="1582" spans="1:8">
      <c r="A1582" s="286"/>
      <c r="B1582" s="271"/>
      <c r="D1582" s="286"/>
      <c r="E1582" s="287"/>
      <c r="F1582" s="286"/>
      <c r="H1582" s="288"/>
    </row>
    <row r="1583" spans="1:8">
      <c r="A1583" s="286"/>
      <c r="B1583" s="271"/>
      <c r="D1583" s="286"/>
      <c r="E1583" s="287"/>
      <c r="F1583" s="286"/>
      <c r="H1583" s="288"/>
    </row>
    <row r="1584" spans="1:8">
      <c r="A1584" s="286"/>
      <c r="B1584" s="271"/>
      <c r="D1584" s="286"/>
      <c r="E1584" s="287"/>
      <c r="F1584" s="286"/>
      <c r="H1584" s="288"/>
    </row>
    <row r="1585" spans="1:8">
      <c r="A1585" s="286"/>
      <c r="B1585" s="271"/>
      <c r="D1585" s="286"/>
      <c r="E1585" s="287"/>
      <c r="F1585" s="286"/>
      <c r="H1585" s="288"/>
    </row>
    <row r="1586" spans="1:8">
      <c r="A1586" s="286"/>
      <c r="B1586" s="271"/>
      <c r="D1586" s="286"/>
      <c r="E1586" s="287"/>
      <c r="F1586" s="286"/>
      <c r="H1586" s="288"/>
    </row>
    <row r="1587" spans="1:8">
      <c r="A1587" s="286"/>
      <c r="B1587" s="271"/>
      <c r="D1587" s="286"/>
      <c r="E1587" s="287"/>
      <c r="F1587" s="286"/>
      <c r="H1587" s="288"/>
    </row>
    <row r="1588" spans="1:8">
      <c r="A1588" s="286"/>
      <c r="B1588" s="271"/>
      <c r="D1588" s="286"/>
      <c r="E1588" s="287"/>
      <c r="F1588" s="286"/>
      <c r="H1588" s="288"/>
    </row>
    <row r="1589" spans="1:8">
      <c r="A1589" s="286"/>
      <c r="B1589" s="271"/>
      <c r="D1589" s="286"/>
      <c r="E1589" s="287"/>
      <c r="F1589" s="286"/>
      <c r="H1589" s="288"/>
    </row>
    <row r="1590" spans="1:8">
      <c r="A1590" s="286"/>
      <c r="B1590" s="271"/>
      <c r="D1590" s="286"/>
      <c r="E1590" s="287"/>
      <c r="F1590" s="286"/>
      <c r="H1590" s="288"/>
    </row>
    <row r="1591" spans="1:8">
      <c r="A1591" s="286"/>
      <c r="B1591" s="271"/>
      <c r="D1591" s="286"/>
      <c r="E1591" s="287"/>
      <c r="F1591" s="286"/>
      <c r="H1591" s="288"/>
    </row>
    <row r="1592" spans="1:8">
      <c r="A1592" s="286"/>
      <c r="B1592" s="271"/>
      <c r="D1592" s="286"/>
      <c r="E1592" s="287"/>
      <c r="F1592" s="286"/>
      <c r="H1592" s="288"/>
    </row>
    <row r="1593" spans="1:8">
      <c r="A1593" s="286"/>
      <c r="B1593" s="271"/>
      <c r="D1593" s="286"/>
      <c r="E1593" s="287"/>
      <c r="F1593" s="286"/>
      <c r="H1593" s="288"/>
    </row>
    <row r="1594" spans="1:8">
      <c r="A1594" s="286"/>
      <c r="B1594" s="271"/>
      <c r="D1594" s="286"/>
      <c r="E1594" s="287"/>
      <c r="F1594" s="286"/>
      <c r="H1594" s="288"/>
    </row>
    <row r="1595" spans="1:8">
      <c r="A1595" s="286"/>
      <c r="B1595" s="271"/>
      <c r="D1595" s="286"/>
      <c r="E1595" s="287"/>
      <c r="F1595" s="286"/>
      <c r="H1595" s="288"/>
    </row>
    <row r="1596" spans="1:8">
      <c r="A1596" s="286"/>
      <c r="B1596" s="271"/>
      <c r="D1596" s="286"/>
      <c r="E1596" s="287"/>
      <c r="F1596" s="286"/>
      <c r="H1596" s="288"/>
    </row>
    <row r="1597" spans="1:8">
      <c r="A1597" s="286"/>
      <c r="B1597" s="271"/>
      <c r="D1597" s="286"/>
      <c r="E1597" s="287"/>
      <c r="F1597" s="286"/>
      <c r="H1597" s="288"/>
    </row>
    <row r="1598" spans="1:8">
      <c r="A1598" s="286"/>
      <c r="B1598" s="271"/>
      <c r="D1598" s="286"/>
      <c r="E1598" s="287"/>
      <c r="F1598" s="286"/>
      <c r="H1598" s="288"/>
    </row>
    <row r="1599" spans="1:8">
      <c r="A1599" s="286"/>
      <c r="B1599" s="271"/>
      <c r="D1599" s="286"/>
      <c r="E1599" s="287"/>
      <c r="F1599" s="286"/>
      <c r="H1599" s="288"/>
    </row>
    <row r="1600" spans="1:8">
      <c r="A1600" s="286"/>
      <c r="B1600" s="271"/>
      <c r="D1600" s="286"/>
      <c r="E1600" s="287"/>
      <c r="F1600" s="286"/>
      <c r="H1600" s="288"/>
    </row>
    <row r="1601" spans="1:8">
      <c r="A1601" s="286"/>
      <c r="B1601" s="271"/>
      <c r="D1601" s="286"/>
      <c r="E1601" s="287"/>
      <c r="F1601" s="286"/>
      <c r="H1601" s="288"/>
    </row>
    <row r="1602" spans="1:8">
      <c r="A1602" s="286"/>
      <c r="B1602" s="271"/>
      <c r="D1602" s="286"/>
      <c r="E1602" s="287"/>
      <c r="F1602" s="286"/>
      <c r="H1602" s="288"/>
    </row>
    <row r="1603" spans="1:8">
      <c r="A1603" s="286"/>
      <c r="B1603" s="271"/>
      <c r="D1603" s="286"/>
      <c r="E1603" s="287"/>
      <c r="F1603" s="286"/>
      <c r="H1603" s="288"/>
    </row>
    <row r="1604" spans="1:8">
      <c r="A1604" s="286"/>
      <c r="B1604" s="271"/>
      <c r="D1604" s="286"/>
      <c r="E1604" s="287"/>
      <c r="F1604" s="286"/>
      <c r="H1604" s="288"/>
    </row>
    <row r="1605" spans="1:8">
      <c r="A1605" s="286"/>
      <c r="B1605" s="271"/>
      <c r="D1605" s="286"/>
      <c r="E1605" s="287"/>
      <c r="F1605" s="286"/>
      <c r="H1605" s="288"/>
    </row>
    <row r="1606" spans="1:8">
      <c r="A1606" s="286"/>
      <c r="B1606" s="271"/>
      <c r="D1606" s="286"/>
      <c r="E1606" s="287"/>
      <c r="F1606" s="286"/>
      <c r="H1606" s="288"/>
    </row>
    <row r="1607" spans="1:8">
      <c r="A1607" s="286"/>
      <c r="B1607" s="271"/>
      <c r="D1607" s="286"/>
      <c r="E1607" s="287"/>
      <c r="F1607" s="286"/>
      <c r="H1607" s="288"/>
    </row>
    <row r="1608" spans="1:8">
      <c r="A1608" s="286"/>
      <c r="B1608" s="271"/>
      <c r="D1608" s="286"/>
      <c r="E1608" s="287"/>
      <c r="F1608" s="286"/>
      <c r="H1608" s="288"/>
    </row>
    <row r="1609" spans="1:8">
      <c r="A1609" s="286"/>
      <c r="B1609" s="271"/>
      <c r="D1609" s="286"/>
      <c r="E1609" s="287"/>
      <c r="F1609" s="286"/>
      <c r="H1609" s="288"/>
    </row>
    <row r="1610" spans="1:8">
      <c r="A1610" s="286"/>
      <c r="B1610" s="271"/>
      <c r="D1610" s="286"/>
      <c r="E1610" s="287"/>
      <c r="F1610" s="286"/>
      <c r="H1610" s="288"/>
    </row>
    <row r="1611" spans="1:8">
      <c r="A1611" s="286"/>
      <c r="B1611" s="271"/>
      <c r="D1611" s="286"/>
      <c r="E1611" s="287"/>
      <c r="F1611" s="286"/>
      <c r="H1611" s="288"/>
    </row>
    <row r="1612" spans="1:8">
      <c r="A1612" s="286"/>
      <c r="B1612" s="271"/>
      <c r="D1612" s="286"/>
      <c r="E1612" s="287"/>
      <c r="F1612" s="286"/>
      <c r="H1612" s="288"/>
    </row>
    <row r="1613" spans="1:8">
      <c r="A1613" s="286"/>
      <c r="B1613" s="271"/>
      <c r="D1613" s="286"/>
      <c r="E1613" s="287"/>
      <c r="F1613" s="286"/>
      <c r="H1613" s="288"/>
    </row>
    <row r="1614" spans="1:8">
      <c r="A1614" s="286"/>
      <c r="B1614" s="271"/>
      <c r="D1614" s="286"/>
      <c r="E1614" s="287"/>
      <c r="F1614" s="286"/>
      <c r="H1614" s="288"/>
    </row>
    <row r="1615" spans="1:8">
      <c r="A1615" s="286"/>
      <c r="B1615" s="271"/>
      <c r="D1615" s="286"/>
      <c r="E1615" s="287"/>
      <c r="F1615" s="286"/>
      <c r="H1615" s="288"/>
    </row>
    <row r="1616" spans="1:8">
      <c r="A1616" s="286"/>
      <c r="B1616" s="271"/>
      <c r="D1616" s="286"/>
      <c r="E1616" s="287"/>
      <c r="F1616" s="286"/>
      <c r="H1616" s="288"/>
    </row>
    <row r="1617" spans="1:8">
      <c r="A1617" s="286"/>
      <c r="B1617" s="271"/>
      <c r="D1617" s="286"/>
      <c r="E1617" s="287"/>
      <c r="F1617" s="286"/>
      <c r="H1617" s="288"/>
    </row>
    <row r="1618" spans="1:8">
      <c r="A1618" s="286"/>
      <c r="B1618" s="271"/>
      <c r="D1618" s="286"/>
      <c r="E1618" s="287"/>
      <c r="F1618" s="286"/>
      <c r="H1618" s="288"/>
    </row>
    <row r="1619" spans="1:8">
      <c r="A1619" s="286"/>
      <c r="B1619" s="271"/>
      <c r="D1619" s="286"/>
      <c r="E1619" s="287"/>
      <c r="F1619" s="286"/>
      <c r="H1619" s="288"/>
    </row>
    <row r="1620" spans="1:8">
      <c r="A1620" s="286"/>
      <c r="B1620" s="271"/>
      <c r="D1620" s="286"/>
      <c r="E1620" s="287"/>
      <c r="F1620" s="286"/>
      <c r="H1620" s="288"/>
    </row>
    <row r="1621" spans="1:8">
      <c r="A1621" s="286"/>
      <c r="B1621" s="271"/>
      <c r="D1621" s="286"/>
      <c r="E1621" s="287"/>
      <c r="F1621" s="286"/>
      <c r="H1621" s="288"/>
    </row>
    <row r="1622" spans="1:8">
      <c r="A1622" s="286"/>
      <c r="B1622" s="271"/>
      <c r="D1622" s="286"/>
      <c r="E1622" s="287"/>
      <c r="F1622" s="286"/>
      <c r="H1622" s="288"/>
    </row>
    <row r="1623" spans="1:8">
      <c r="A1623" s="286"/>
      <c r="B1623" s="271"/>
      <c r="D1623" s="286"/>
      <c r="E1623" s="287"/>
      <c r="F1623" s="286"/>
      <c r="H1623" s="288"/>
    </row>
    <row r="1624" spans="1:8">
      <c r="A1624" s="286"/>
      <c r="B1624" s="271"/>
      <c r="D1624" s="286"/>
      <c r="E1624" s="287"/>
      <c r="F1624" s="286"/>
      <c r="H1624" s="288"/>
    </row>
    <row r="1625" spans="1:8">
      <c r="A1625" s="286"/>
      <c r="B1625" s="271"/>
      <c r="D1625" s="286"/>
      <c r="E1625" s="287"/>
      <c r="F1625" s="286"/>
      <c r="H1625" s="288"/>
    </row>
    <row r="1626" spans="1:8">
      <c r="A1626" s="286"/>
      <c r="B1626" s="271"/>
      <c r="D1626" s="286"/>
      <c r="E1626" s="287"/>
      <c r="F1626" s="286"/>
      <c r="H1626" s="288"/>
    </row>
    <row r="1627" spans="1:8">
      <c r="A1627" s="286"/>
      <c r="B1627" s="271"/>
      <c r="D1627" s="286"/>
      <c r="E1627" s="287"/>
      <c r="F1627" s="286"/>
      <c r="H1627" s="288"/>
    </row>
    <row r="1628" spans="1:8">
      <c r="A1628" s="286"/>
      <c r="B1628" s="271"/>
      <c r="D1628" s="286"/>
      <c r="E1628" s="287"/>
      <c r="F1628" s="286"/>
      <c r="H1628" s="288"/>
    </row>
    <row r="1629" spans="1:8">
      <c r="A1629" s="286"/>
      <c r="B1629" s="271"/>
      <c r="D1629" s="286"/>
      <c r="E1629" s="287"/>
      <c r="F1629" s="286"/>
      <c r="H1629" s="288"/>
    </row>
    <row r="1630" spans="1:8">
      <c r="A1630" s="286"/>
      <c r="B1630" s="271"/>
      <c r="D1630" s="286"/>
      <c r="E1630" s="287"/>
      <c r="F1630" s="286"/>
      <c r="H1630" s="288"/>
    </row>
    <row r="1631" spans="1:8">
      <c r="A1631" s="286"/>
      <c r="B1631" s="271"/>
      <c r="D1631" s="286"/>
      <c r="E1631" s="287"/>
      <c r="F1631" s="286"/>
      <c r="H1631" s="288"/>
    </row>
    <row r="1632" spans="1:8">
      <c r="A1632" s="286"/>
      <c r="B1632" s="271"/>
      <c r="D1632" s="286"/>
      <c r="E1632" s="287"/>
      <c r="F1632" s="286"/>
      <c r="H1632" s="288"/>
    </row>
    <row r="1633" spans="1:8">
      <c r="A1633" s="286"/>
      <c r="B1633" s="271"/>
      <c r="D1633" s="286"/>
      <c r="E1633" s="287"/>
      <c r="F1633" s="286"/>
      <c r="H1633" s="288"/>
    </row>
    <row r="1634" spans="1:8">
      <c r="A1634" s="286"/>
      <c r="B1634" s="271"/>
      <c r="D1634" s="286"/>
      <c r="E1634" s="287"/>
      <c r="F1634" s="286"/>
      <c r="H1634" s="288"/>
    </row>
    <row r="1635" spans="1:8">
      <c r="A1635" s="286"/>
      <c r="B1635" s="271"/>
      <c r="D1635" s="286"/>
      <c r="E1635" s="287"/>
      <c r="F1635" s="286"/>
      <c r="H1635" s="288"/>
    </row>
    <row r="1636" spans="1:8">
      <c r="A1636" s="286"/>
      <c r="B1636" s="271"/>
      <c r="D1636" s="286"/>
      <c r="E1636" s="287"/>
      <c r="F1636" s="286"/>
      <c r="H1636" s="288"/>
    </row>
    <row r="1637" spans="1:8">
      <c r="A1637" s="286"/>
      <c r="B1637" s="271"/>
      <c r="D1637" s="286"/>
      <c r="E1637" s="287"/>
      <c r="F1637" s="286"/>
      <c r="H1637" s="288"/>
    </row>
    <row r="1638" spans="1:8">
      <c r="A1638" s="286"/>
      <c r="B1638" s="271"/>
      <c r="D1638" s="286"/>
      <c r="E1638" s="287"/>
      <c r="F1638" s="286"/>
      <c r="H1638" s="288"/>
    </row>
    <row r="1639" spans="1:8">
      <c r="A1639" s="286"/>
      <c r="B1639" s="271"/>
      <c r="D1639" s="286"/>
      <c r="E1639" s="287"/>
      <c r="F1639" s="286"/>
      <c r="H1639" s="288"/>
    </row>
    <row r="1640" spans="1:8">
      <c r="A1640" s="286"/>
      <c r="B1640" s="271"/>
      <c r="D1640" s="286"/>
      <c r="E1640" s="287"/>
      <c r="F1640" s="286"/>
      <c r="H1640" s="288"/>
    </row>
    <row r="1641" spans="1:8">
      <c r="A1641" s="286"/>
      <c r="B1641" s="271"/>
      <c r="D1641" s="286"/>
      <c r="E1641" s="287"/>
      <c r="F1641" s="286"/>
      <c r="H1641" s="288"/>
    </row>
    <row r="1642" spans="1:8">
      <c r="A1642" s="286"/>
      <c r="B1642" s="271"/>
      <c r="D1642" s="286"/>
      <c r="E1642" s="287"/>
      <c r="F1642" s="286"/>
      <c r="H1642" s="288"/>
    </row>
    <row r="1643" spans="1:8">
      <c r="A1643" s="286"/>
      <c r="B1643" s="271"/>
      <c r="D1643" s="286"/>
      <c r="E1643" s="287"/>
      <c r="F1643" s="286"/>
      <c r="H1643" s="288"/>
    </row>
    <row r="1644" spans="1:8">
      <c r="A1644" s="286"/>
      <c r="B1644" s="271"/>
      <c r="D1644" s="286"/>
      <c r="E1644" s="287"/>
      <c r="F1644" s="286"/>
      <c r="H1644" s="288"/>
    </row>
    <row r="1645" spans="1:8">
      <c r="A1645" s="286"/>
      <c r="B1645" s="271"/>
      <c r="D1645" s="286"/>
      <c r="E1645" s="287"/>
      <c r="F1645" s="286"/>
      <c r="H1645" s="288"/>
    </row>
    <row r="1646" spans="1:8">
      <c r="A1646" s="286"/>
      <c r="B1646" s="271"/>
      <c r="D1646" s="286"/>
      <c r="E1646" s="287"/>
      <c r="F1646" s="286"/>
      <c r="H1646" s="288"/>
    </row>
    <row r="1647" spans="1:8">
      <c r="A1647" s="286"/>
      <c r="B1647" s="271"/>
      <c r="D1647" s="286"/>
      <c r="E1647" s="287"/>
      <c r="F1647" s="286"/>
      <c r="H1647" s="288"/>
    </row>
    <row r="1648" spans="1:8">
      <c r="A1648" s="286"/>
      <c r="B1648" s="271"/>
      <c r="D1648" s="286"/>
      <c r="E1648" s="287"/>
      <c r="F1648" s="286"/>
      <c r="H1648" s="288"/>
    </row>
    <row r="1649" spans="1:8">
      <c r="A1649" s="286"/>
      <c r="B1649" s="271"/>
      <c r="D1649" s="286"/>
      <c r="E1649" s="287"/>
      <c r="F1649" s="286"/>
      <c r="H1649" s="288"/>
    </row>
    <row r="1650" spans="1:8">
      <c r="A1650" s="286"/>
      <c r="B1650" s="271"/>
      <c r="D1650" s="286"/>
      <c r="E1650" s="287"/>
      <c r="F1650" s="286"/>
      <c r="H1650" s="288"/>
    </row>
    <row r="1651" spans="1:8">
      <c r="A1651" s="286"/>
      <c r="B1651" s="271"/>
      <c r="D1651" s="286"/>
      <c r="E1651" s="287"/>
      <c r="F1651" s="286"/>
      <c r="H1651" s="288"/>
    </row>
    <row r="1652" spans="1:8">
      <c r="A1652" s="286"/>
      <c r="B1652" s="271"/>
      <c r="D1652" s="286"/>
      <c r="E1652" s="287"/>
      <c r="F1652" s="286"/>
      <c r="H1652" s="288"/>
    </row>
    <row r="1653" spans="1:8">
      <c r="A1653" s="286"/>
      <c r="B1653" s="271"/>
      <c r="D1653" s="286"/>
      <c r="E1653" s="287"/>
      <c r="F1653" s="286"/>
      <c r="H1653" s="288"/>
    </row>
    <row r="1654" spans="1:8">
      <c r="A1654" s="286"/>
      <c r="B1654" s="271"/>
      <c r="D1654" s="286"/>
      <c r="E1654" s="287"/>
      <c r="F1654" s="286"/>
      <c r="H1654" s="288"/>
    </row>
    <row r="1655" spans="1:8">
      <c r="A1655" s="286"/>
      <c r="B1655" s="271"/>
      <c r="D1655" s="286"/>
      <c r="E1655" s="287"/>
      <c r="F1655" s="286"/>
      <c r="H1655" s="288"/>
    </row>
    <row r="1656" spans="1:8">
      <c r="A1656" s="286"/>
      <c r="B1656" s="271"/>
      <c r="D1656" s="286"/>
      <c r="E1656" s="287"/>
      <c r="F1656" s="286"/>
      <c r="H1656" s="288"/>
    </row>
    <row r="1657" spans="1:8">
      <c r="A1657" s="286"/>
      <c r="B1657" s="271"/>
      <c r="D1657" s="286"/>
      <c r="E1657" s="287"/>
      <c r="F1657" s="286"/>
      <c r="H1657" s="288"/>
    </row>
    <row r="1658" spans="1:8">
      <c r="A1658" s="286"/>
      <c r="B1658" s="271"/>
      <c r="D1658" s="286"/>
      <c r="E1658" s="287"/>
      <c r="F1658" s="286"/>
      <c r="H1658" s="288"/>
    </row>
    <row r="1659" spans="1:8">
      <c r="A1659" s="286"/>
      <c r="B1659" s="271"/>
      <c r="D1659" s="286"/>
      <c r="E1659" s="287"/>
      <c r="F1659" s="286"/>
      <c r="H1659" s="288"/>
    </row>
    <row r="1660" spans="1:8">
      <c r="A1660" s="286"/>
      <c r="B1660" s="271"/>
      <c r="D1660" s="286"/>
      <c r="E1660" s="287"/>
      <c r="F1660" s="286"/>
      <c r="H1660" s="288"/>
    </row>
    <row r="1661" spans="1:8">
      <c r="A1661" s="286"/>
      <c r="B1661" s="271"/>
      <c r="D1661" s="286"/>
      <c r="E1661" s="287"/>
      <c r="F1661" s="286"/>
      <c r="H1661" s="288"/>
    </row>
    <row r="1662" spans="1:8">
      <c r="A1662" s="286"/>
      <c r="B1662" s="271"/>
      <c r="D1662" s="286"/>
      <c r="E1662" s="287"/>
      <c r="F1662" s="286"/>
      <c r="H1662" s="288"/>
    </row>
    <row r="1663" spans="1:8">
      <c r="A1663" s="286"/>
      <c r="B1663" s="271"/>
      <c r="D1663" s="286"/>
      <c r="E1663" s="287"/>
      <c r="F1663" s="286"/>
      <c r="H1663" s="288"/>
    </row>
    <row r="1664" spans="1:8">
      <c r="A1664" s="286"/>
      <c r="B1664" s="271"/>
      <c r="D1664" s="286"/>
      <c r="E1664" s="287"/>
      <c r="F1664" s="286"/>
      <c r="H1664" s="288"/>
    </row>
    <row r="1665" spans="1:8">
      <c r="A1665" s="286"/>
      <c r="B1665" s="271"/>
      <c r="D1665" s="286"/>
      <c r="E1665" s="287"/>
      <c r="F1665" s="286"/>
      <c r="H1665" s="288"/>
    </row>
    <row r="1666" spans="1:8">
      <c r="A1666" s="286"/>
      <c r="B1666" s="271"/>
      <c r="D1666" s="286"/>
      <c r="E1666" s="287"/>
      <c r="F1666" s="286"/>
      <c r="H1666" s="288"/>
    </row>
    <row r="1667" spans="1:8">
      <c r="A1667" s="286"/>
      <c r="B1667" s="271"/>
      <c r="D1667" s="286"/>
      <c r="E1667" s="287"/>
      <c r="F1667" s="286"/>
      <c r="H1667" s="288"/>
    </row>
    <row r="1668" spans="1:8">
      <c r="A1668" s="286"/>
      <c r="B1668" s="271"/>
      <c r="D1668" s="286"/>
      <c r="E1668" s="287"/>
      <c r="F1668" s="286"/>
      <c r="H1668" s="288"/>
    </row>
    <row r="1669" spans="1:8">
      <c r="A1669" s="286"/>
      <c r="B1669" s="271"/>
      <c r="D1669" s="286"/>
      <c r="E1669" s="287"/>
      <c r="F1669" s="286"/>
      <c r="H1669" s="288"/>
    </row>
    <row r="1670" spans="1:8">
      <c r="A1670" s="286"/>
      <c r="B1670" s="271"/>
      <c r="D1670" s="286"/>
      <c r="E1670" s="287"/>
      <c r="F1670" s="286"/>
      <c r="H1670" s="288"/>
    </row>
    <row r="1671" spans="1:8">
      <c r="A1671" s="286"/>
      <c r="B1671" s="271"/>
      <c r="D1671" s="286"/>
      <c r="E1671" s="287"/>
      <c r="F1671" s="286"/>
      <c r="H1671" s="288"/>
    </row>
    <row r="1672" spans="1:8">
      <c r="A1672" s="286"/>
      <c r="B1672" s="271"/>
      <c r="D1672" s="286"/>
      <c r="E1672" s="287"/>
      <c r="F1672" s="286"/>
      <c r="H1672" s="288"/>
    </row>
    <row r="1673" spans="1:8">
      <c r="A1673" s="286"/>
      <c r="B1673" s="271"/>
      <c r="D1673" s="286"/>
      <c r="E1673" s="287"/>
      <c r="F1673" s="286"/>
      <c r="H1673" s="288"/>
    </row>
    <row r="1674" spans="1:8">
      <c r="A1674" s="286"/>
      <c r="B1674" s="271"/>
      <c r="D1674" s="286"/>
      <c r="E1674" s="287"/>
      <c r="F1674" s="286"/>
      <c r="H1674" s="288"/>
    </row>
    <row r="1675" spans="1:8">
      <c r="A1675" s="286"/>
      <c r="B1675" s="271"/>
      <c r="D1675" s="286"/>
      <c r="E1675" s="287"/>
      <c r="F1675" s="286"/>
      <c r="H1675" s="288"/>
    </row>
    <row r="1676" spans="1:8">
      <c r="A1676" s="286"/>
      <c r="B1676" s="271"/>
      <c r="D1676" s="286"/>
      <c r="E1676" s="287"/>
      <c r="F1676" s="286"/>
      <c r="H1676" s="288"/>
    </row>
    <row r="1677" spans="1:8">
      <c r="A1677" s="286"/>
      <c r="B1677" s="271"/>
      <c r="D1677" s="286"/>
      <c r="E1677" s="287"/>
      <c r="F1677" s="286"/>
      <c r="H1677" s="288"/>
    </row>
    <row r="1678" spans="1:8">
      <c r="A1678" s="286"/>
      <c r="B1678" s="271"/>
      <c r="D1678" s="286"/>
      <c r="E1678" s="287"/>
      <c r="F1678" s="286"/>
      <c r="H1678" s="288"/>
    </row>
    <row r="1679" spans="1:8">
      <c r="A1679" s="286"/>
      <c r="B1679" s="271"/>
      <c r="D1679" s="286"/>
      <c r="E1679" s="287"/>
      <c r="F1679" s="286"/>
      <c r="H1679" s="288"/>
    </row>
    <row r="1680" spans="1:8">
      <c r="A1680" s="286"/>
      <c r="B1680" s="271"/>
      <c r="D1680" s="286"/>
      <c r="E1680" s="287"/>
      <c r="F1680" s="286"/>
      <c r="H1680" s="288"/>
    </row>
    <row r="1681" spans="1:8">
      <c r="A1681" s="286"/>
      <c r="B1681" s="271"/>
      <c r="D1681" s="286"/>
      <c r="E1681" s="287"/>
      <c r="F1681" s="286"/>
      <c r="H1681" s="288"/>
    </row>
    <row r="1682" spans="1:8">
      <c r="A1682" s="286"/>
      <c r="B1682" s="271"/>
      <c r="D1682" s="286"/>
      <c r="E1682" s="287"/>
      <c r="F1682" s="286"/>
      <c r="H1682" s="288"/>
    </row>
    <row r="1683" spans="1:8">
      <c r="A1683" s="286"/>
      <c r="B1683" s="271"/>
      <c r="D1683" s="286"/>
      <c r="E1683" s="287"/>
      <c r="F1683" s="286"/>
      <c r="H1683" s="288"/>
    </row>
    <row r="1684" spans="1:8">
      <c r="A1684" s="286"/>
      <c r="B1684" s="271"/>
      <c r="D1684" s="286"/>
      <c r="E1684" s="287"/>
      <c r="F1684" s="286"/>
      <c r="H1684" s="288"/>
    </row>
    <row r="1685" spans="1:8">
      <c r="A1685" s="286"/>
      <c r="B1685" s="271"/>
      <c r="D1685" s="286"/>
      <c r="E1685" s="287"/>
      <c r="F1685" s="286"/>
      <c r="H1685" s="288"/>
    </row>
    <row r="1686" spans="1:8">
      <c r="A1686" s="286"/>
      <c r="B1686" s="271"/>
      <c r="D1686" s="286"/>
      <c r="E1686" s="287"/>
      <c r="F1686" s="286"/>
      <c r="H1686" s="288"/>
    </row>
    <row r="1687" spans="1:8">
      <c r="A1687" s="286"/>
      <c r="B1687" s="271"/>
      <c r="D1687" s="286"/>
      <c r="E1687" s="287"/>
      <c r="F1687" s="286"/>
      <c r="H1687" s="288"/>
    </row>
    <row r="1688" spans="1:8">
      <c r="A1688" s="286"/>
      <c r="B1688" s="271"/>
      <c r="D1688" s="286"/>
      <c r="E1688" s="287"/>
      <c r="F1688" s="286"/>
      <c r="H1688" s="288"/>
    </row>
    <row r="1689" spans="1:8">
      <c r="A1689" s="286"/>
      <c r="B1689" s="271"/>
      <c r="D1689" s="286"/>
      <c r="E1689" s="287"/>
      <c r="F1689" s="286"/>
      <c r="H1689" s="288"/>
    </row>
    <row r="1690" spans="1:8">
      <c r="A1690" s="286"/>
      <c r="B1690" s="271"/>
      <c r="D1690" s="286"/>
      <c r="E1690" s="287"/>
      <c r="F1690" s="286"/>
      <c r="H1690" s="288"/>
    </row>
    <row r="1691" spans="1:8">
      <c r="A1691" s="286"/>
      <c r="B1691" s="271"/>
      <c r="D1691" s="286"/>
      <c r="E1691" s="287"/>
      <c r="F1691" s="286"/>
      <c r="H1691" s="288"/>
    </row>
    <row r="1692" spans="1:8">
      <c r="A1692" s="286"/>
      <c r="B1692" s="271"/>
      <c r="D1692" s="286"/>
      <c r="E1692" s="287"/>
      <c r="F1692" s="286"/>
      <c r="H1692" s="288"/>
    </row>
    <row r="1693" spans="1:8">
      <c r="A1693" s="286"/>
      <c r="B1693" s="271"/>
      <c r="D1693" s="286"/>
      <c r="E1693" s="287"/>
      <c r="F1693" s="286"/>
      <c r="H1693" s="288"/>
    </row>
    <row r="1694" spans="1:8">
      <c r="A1694" s="286"/>
      <c r="B1694" s="271"/>
      <c r="D1694" s="286"/>
      <c r="E1694" s="287"/>
      <c r="F1694" s="286"/>
      <c r="H1694" s="288"/>
    </row>
    <row r="1695" spans="1:8">
      <c r="A1695" s="286"/>
      <c r="B1695" s="271"/>
      <c r="D1695" s="286"/>
      <c r="E1695" s="287"/>
      <c r="F1695" s="286"/>
      <c r="H1695" s="288"/>
    </row>
    <row r="1696" spans="1:8">
      <c r="A1696" s="286"/>
      <c r="B1696" s="271"/>
      <c r="D1696" s="286"/>
      <c r="E1696" s="287"/>
      <c r="F1696" s="286"/>
      <c r="H1696" s="288"/>
    </row>
    <row r="1697" spans="1:8">
      <c r="A1697" s="286"/>
      <c r="B1697" s="271"/>
      <c r="D1697" s="286"/>
      <c r="E1697" s="287"/>
      <c r="F1697" s="286"/>
      <c r="H1697" s="288"/>
    </row>
    <row r="1698" spans="1:8">
      <c r="A1698" s="286"/>
      <c r="B1698" s="271"/>
      <c r="D1698" s="286"/>
      <c r="E1698" s="287"/>
      <c r="F1698" s="286"/>
      <c r="H1698" s="288"/>
    </row>
    <row r="1699" spans="1:8">
      <c r="A1699" s="286"/>
      <c r="B1699" s="271"/>
      <c r="D1699" s="286"/>
      <c r="E1699" s="287"/>
      <c r="F1699" s="286"/>
      <c r="H1699" s="288"/>
    </row>
    <row r="1700" spans="1:8">
      <c r="A1700" s="286"/>
      <c r="B1700" s="271"/>
      <c r="D1700" s="286"/>
      <c r="E1700" s="287"/>
      <c r="F1700" s="286"/>
      <c r="H1700" s="288"/>
    </row>
    <row r="1701" spans="1:8">
      <c r="A1701" s="286"/>
      <c r="B1701" s="271"/>
      <c r="D1701" s="286"/>
      <c r="E1701" s="287"/>
      <c r="F1701" s="286"/>
      <c r="H1701" s="288"/>
    </row>
    <row r="1702" spans="1:8">
      <c r="A1702" s="286"/>
      <c r="B1702" s="271"/>
      <c r="D1702" s="286"/>
      <c r="E1702" s="287"/>
      <c r="F1702" s="286"/>
      <c r="H1702" s="288"/>
    </row>
    <row r="1703" spans="1:8">
      <c r="A1703" s="286"/>
      <c r="B1703" s="271"/>
      <c r="D1703" s="286"/>
      <c r="E1703" s="287"/>
      <c r="F1703" s="286"/>
      <c r="H1703" s="288"/>
    </row>
    <row r="1704" spans="1:8">
      <c r="A1704" s="286"/>
      <c r="B1704" s="271"/>
      <c r="D1704" s="286"/>
      <c r="E1704" s="287"/>
      <c r="F1704" s="286"/>
      <c r="H1704" s="288"/>
    </row>
    <row r="1705" spans="1:8">
      <c r="A1705" s="286"/>
      <c r="B1705" s="271"/>
      <c r="D1705" s="286"/>
      <c r="E1705" s="287"/>
      <c r="F1705" s="286"/>
      <c r="H1705" s="288"/>
    </row>
    <row r="1706" spans="1:8">
      <c r="A1706" s="286"/>
      <c r="B1706" s="271"/>
      <c r="D1706" s="286"/>
      <c r="E1706" s="287"/>
      <c r="F1706" s="286"/>
      <c r="H1706" s="288"/>
    </row>
    <row r="1707" spans="1:8">
      <c r="A1707" s="286"/>
      <c r="B1707" s="271"/>
      <c r="D1707" s="286"/>
      <c r="E1707" s="287"/>
      <c r="F1707" s="286"/>
      <c r="H1707" s="288"/>
    </row>
    <row r="1708" spans="1:8">
      <c r="A1708" s="286"/>
      <c r="B1708" s="271"/>
      <c r="D1708" s="286"/>
      <c r="E1708" s="287"/>
      <c r="F1708" s="286"/>
      <c r="H1708" s="288"/>
    </row>
    <row r="1709" spans="1:8">
      <c r="A1709" s="286"/>
      <c r="B1709" s="271"/>
      <c r="D1709" s="286"/>
      <c r="E1709" s="287"/>
      <c r="F1709" s="286"/>
      <c r="H1709" s="288"/>
    </row>
    <row r="1710" spans="1:8">
      <c r="A1710" s="286"/>
      <c r="B1710" s="271"/>
      <c r="D1710" s="286"/>
      <c r="E1710" s="287"/>
      <c r="F1710" s="286"/>
      <c r="H1710" s="288"/>
    </row>
    <row r="1711" spans="1:8">
      <c r="A1711" s="286"/>
      <c r="B1711" s="271"/>
      <c r="D1711" s="286"/>
      <c r="E1711" s="287"/>
      <c r="F1711" s="286"/>
      <c r="H1711" s="288"/>
    </row>
    <row r="1712" spans="1:8">
      <c r="A1712" s="286"/>
      <c r="B1712" s="271"/>
      <c r="D1712" s="286"/>
      <c r="E1712" s="287"/>
      <c r="F1712" s="286"/>
      <c r="H1712" s="288"/>
    </row>
    <row r="1713" spans="1:8">
      <c r="A1713" s="286"/>
      <c r="B1713" s="271"/>
      <c r="D1713" s="286"/>
      <c r="E1713" s="287"/>
      <c r="F1713" s="286"/>
      <c r="H1713" s="288"/>
    </row>
    <row r="1714" spans="1:8">
      <c r="A1714" s="286"/>
      <c r="B1714" s="271"/>
      <c r="D1714" s="286"/>
      <c r="E1714" s="287"/>
      <c r="F1714" s="286"/>
      <c r="H1714" s="288"/>
    </row>
    <row r="1715" spans="1:8">
      <c r="A1715" s="286"/>
      <c r="B1715" s="271"/>
      <c r="D1715" s="286"/>
      <c r="E1715" s="287"/>
      <c r="F1715" s="286"/>
      <c r="H1715" s="288"/>
    </row>
    <row r="1716" spans="1:8">
      <c r="A1716" s="286"/>
      <c r="B1716" s="271"/>
      <c r="D1716" s="286"/>
      <c r="E1716" s="287"/>
      <c r="F1716" s="286"/>
      <c r="H1716" s="288"/>
    </row>
    <row r="1717" spans="1:8">
      <c r="A1717" s="286"/>
      <c r="B1717" s="271"/>
      <c r="D1717" s="286"/>
      <c r="E1717" s="287"/>
      <c r="F1717" s="286"/>
      <c r="H1717" s="288"/>
    </row>
    <row r="1718" spans="1:8">
      <c r="A1718" s="286"/>
      <c r="B1718" s="271"/>
      <c r="D1718" s="286"/>
      <c r="E1718" s="287"/>
      <c r="F1718" s="286"/>
      <c r="H1718" s="288"/>
    </row>
    <row r="1719" spans="1:8">
      <c r="A1719" s="286"/>
      <c r="B1719" s="271"/>
      <c r="D1719" s="286"/>
      <c r="E1719" s="287"/>
      <c r="F1719" s="286"/>
      <c r="H1719" s="288"/>
    </row>
    <row r="1720" spans="1:8">
      <c r="A1720" s="286"/>
      <c r="B1720" s="271"/>
      <c r="D1720" s="286"/>
      <c r="E1720" s="287"/>
      <c r="F1720" s="286"/>
      <c r="H1720" s="288"/>
    </row>
    <row r="1721" spans="1:8">
      <c r="A1721" s="286"/>
      <c r="B1721" s="271"/>
      <c r="D1721" s="286"/>
      <c r="E1721" s="287"/>
      <c r="F1721" s="286"/>
      <c r="H1721" s="288"/>
    </row>
    <row r="1722" spans="1:8">
      <c r="A1722" s="286"/>
      <c r="B1722" s="271"/>
      <c r="D1722" s="286"/>
      <c r="E1722" s="287"/>
      <c r="F1722" s="286"/>
      <c r="H1722" s="288"/>
    </row>
    <row r="1723" spans="1:8">
      <c r="A1723" s="286"/>
      <c r="B1723" s="271"/>
      <c r="D1723" s="286"/>
      <c r="E1723" s="287"/>
      <c r="F1723" s="286"/>
      <c r="H1723" s="288"/>
    </row>
    <row r="1724" spans="1:8">
      <c r="A1724" s="286"/>
      <c r="B1724" s="271"/>
      <c r="D1724" s="286"/>
      <c r="E1724" s="287"/>
      <c r="F1724" s="286"/>
      <c r="H1724" s="288"/>
    </row>
    <row r="1725" spans="1:8">
      <c r="A1725" s="286"/>
      <c r="B1725" s="271"/>
      <c r="D1725" s="286"/>
      <c r="E1725" s="287"/>
      <c r="F1725" s="286"/>
      <c r="H1725" s="288"/>
    </row>
    <row r="1726" spans="1:8">
      <c r="A1726" s="286"/>
      <c r="B1726" s="271"/>
      <c r="D1726" s="286"/>
      <c r="E1726" s="287"/>
      <c r="F1726" s="286"/>
      <c r="H1726" s="288"/>
    </row>
    <row r="1727" spans="1:8">
      <c r="A1727" s="286"/>
      <c r="B1727" s="271"/>
      <c r="D1727" s="286"/>
      <c r="E1727" s="287"/>
      <c r="F1727" s="286"/>
      <c r="H1727" s="288"/>
    </row>
    <row r="1728" spans="1:8">
      <c r="A1728" s="286"/>
      <c r="B1728" s="271"/>
      <c r="D1728" s="286"/>
      <c r="E1728" s="287"/>
      <c r="F1728" s="286"/>
      <c r="H1728" s="288"/>
    </row>
    <row r="1729" spans="1:8">
      <c r="A1729" s="286"/>
      <c r="B1729" s="271"/>
      <c r="D1729" s="286"/>
      <c r="E1729" s="287"/>
      <c r="F1729" s="286"/>
      <c r="H1729" s="288"/>
    </row>
    <row r="1730" spans="1:8">
      <c r="A1730" s="286"/>
      <c r="B1730" s="271"/>
      <c r="D1730" s="286"/>
      <c r="E1730" s="287"/>
      <c r="F1730" s="286"/>
      <c r="H1730" s="288"/>
    </row>
    <row r="1731" spans="1:8">
      <c r="A1731" s="286"/>
      <c r="B1731" s="271"/>
      <c r="D1731" s="286"/>
      <c r="E1731" s="287"/>
      <c r="F1731" s="286"/>
      <c r="H1731" s="288"/>
    </row>
    <row r="1732" spans="1:8">
      <c r="A1732" s="286"/>
      <c r="B1732" s="271"/>
      <c r="D1732" s="286"/>
      <c r="E1732" s="287"/>
      <c r="F1732" s="286"/>
      <c r="H1732" s="288"/>
    </row>
    <row r="1733" spans="1:8">
      <c r="A1733" s="286"/>
      <c r="B1733" s="271"/>
      <c r="D1733" s="286"/>
      <c r="E1733" s="287"/>
      <c r="F1733" s="286"/>
      <c r="H1733" s="288"/>
    </row>
    <row r="1734" spans="1:8">
      <c r="A1734" s="286"/>
      <c r="B1734" s="271"/>
      <c r="D1734" s="286"/>
      <c r="E1734" s="287"/>
      <c r="F1734" s="286"/>
      <c r="H1734" s="288"/>
    </row>
    <row r="1735" spans="1:8">
      <c r="A1735" s="286"/>
      <c r="B1735" s="271"/>
      <c r="D1735" s="286"/>
      <c r="E1735" s="287"/>
      <c r="F1735" s="286"/>
      <c r="H1735" s="288"/>
    </row>
    <row r="1736" spans="1:8">
      <c r="A1736" s="286"/>
      <c r="B1736" s="271"/>
      <c r="D1736" s="286"/>
      <c r="E1736" s="287"/>
      <c r="F1736" s="286"/>
      <c r="H1736" s="288"/>
    </row>
    <row r="1737" spans="1:8">
      <c r="A1737" s="286"/>
      <c r="B1737" s="271"/>
      <c r="D1737" s="286"/>
      <c r="E1737" s="287"/>
      <c r="F1737" s="286"/>
      <c r="H1737" s="288"/>
    </row>
    <row r="1738" spans="1:8">
      <c r="A1738" s="286"/>
      <c r="B1738" s="271"/>
      <c r="D1738" s="286"/>
      <c r="E1738" s="287"/>
      <c r="F1738" s="286"/>
      <c r="H1738" s="288"/>
    </row>
    <row r="1739" spans="1:8">
      <c r="A1739" s="286"/>
      <c r="B1739" s="271"/>
      <c r="D1739" s="286"/>
      <c r="E1739" s="287"/>
      <c r="F1739" s="286"/>
      <c r="H1739" s="288"/>
    </row>
    <row r="1740" spans="1:8">
      <c r="A1740" s="286"/>
      <c r="B1740" s="271"/>
      <c r="D1740" s="286"/>
      <c r="E1740" s="287"/>
      <c r="F1740" s="286"/>
      <c r="H1740" s="288"/>
    </row>
    <row r="1741" spans="1:8">
      <c r="A1741" s="286"/>
      <c r="B1741" s="271"/>
      <c r="D1741" s="286"/>
      <c r="E1741" s="287"/>
      <c r="F1741" s="286"/>
      <c r="H1741" s="288"/>
    </row>
    <row r="1742" spans="1:8">
      <c r="A1742" s="286"/>
      <c r="B1742" s="271"/>
      <c r="D1742" s="286"/>
      <c r="E1742" s="287"/>
      <c r="F1742" s="286"/>
      <c r="H1742" s="288"/>
    </row>
    <row r="1743" spans="1:8">
      <c r="A1743" s="286"/>
      <c r="B1743" s="271"/>
      <c r="D1743" s="286"/>
      <c r="E1743" s="287"/>
      <c r="F1743" s="286"/>
      <c r="H1743" s="288"/>
    </row>
    <row r="1744" spans="1:8">
      <c r="A1744" s="286"/>
      <c r="B1744" s="271"/>
      <c r="D1744" s="286"/>
      <c r="E1744" s="287"/>
      <c r="F1744" s="286"/>
      <c r="H1744" s="288"/>
    </row>
    <row r="1745" spans="1:8">
      <c r="A1745" s="286"/>
      <c r="B1745" s="271"/>
      <c r="D1745" s="286"/>
      <c r="E1745" s="287"/>
      <c r="F1745" s="286"/>
      <c r="H1745" s="288"/>
    </row>
    <row r="1746" spans="1:8">
      <c r="A1746" s="286"/>
      <c r="B1746" s="271"/>
      <c r="D1746" s="286"/>
      <c r="E1746" s="287"/>
      <c r="F1746" s="286"/>
      <c r="H1746" s="288"/>
    </row>
    <row r="1747" spans="1:8">
      <c r="A1747" s="286"/>
      <c r="B1747" s="271"/>
      <c r="D1747" s="286"/>
      <c r="E1747" s="287"/>
      <c r="F1747" s="286"/>
      <c r="H1747" s="288"/>
    </row>
    <row r="1748" spans="1:8">
      <c r="A1748" s="286"/>
      <c r="B1748" s="271"/>
      <c r="D1748" s="286"/>
      <c r="E1748" s="287"/>
      <c r="F1748" s="286"/>
      <c r="H1748" s="288"/>
    </row>
    <row r="1749" spans="1:8">
      <c r="A1749" s="286"/>
      <c r="B1749" s="271"/>
      <c r="D1749" s="286"/>
      <c r="E1749" s="287"/>
      <c r="F1749" s="286"/>
      <c r="H1749" s="288"/>
    </row>
    <row r="1750" spans="1:8">
      <c r="A1750" s="286"/>
      <c r="B1750" s="271"/>
      <c r="D1750" s="286"/>
      <c r="E1750" s="287"/>
      <c r="F1750" s="286"/>
      <c r="H1750" s="288"/>
    </row>
    <row r="1751" spans="1:8">
      <c r="A1751" s="286"/>
      <c r="B1751" s="271"/>
      <c r="D1751" s="286"/>
      <c r="E1751" s="287"/>
      <c r="F1751" s="286"/>
      <c r="H1751" s="288"/>
    </row>
    <row r="1752" spans="1:8">
      <c r="A1752" s="286"/>
      <c r="B1752" s="271"/>
      <c r="D1752" s="286"/>
      <c r="E1752" s="287"/>
      <c r="F1752" s="286"/>
      <c r="H1752" s="288"/>
    </row>
    <row r="1753" spans="1:8">
      <c r="A1753" s="286"/>
      <c r="B1753" s="271"/>
      <c r="D1753" s="286"/>
      <c r="E1753" s="287"/>
      <c r="F1753" s="286"/>
      <c r="H1753" s="288"/>
    </row>
    <row r="1754" spans="1:8">
      <c r="A1754" s="286"/>
      <c r="B1754" s="271"/>
      <c r="D1754" s="286"/>
      <c r="E1754" s="287"/>
      <c r="F1754" s="286"/>
      <c r="H1754" s="288"/>
    </row>
    <row r="1755" spans="1:8">
      <c r="A1755" s="286"/>
      <c r="B1755" s="271"/>
      <c r="D1755" s="286"/>
      <c r="E1755" s="287"/>
      <c r="F1755" s="286"/>
      <c r="H1755" s="288"/>
    </row>
    <row r="1756" spans="1:8">
      <c r="A1756" s="286"/>
      <c r="B1756" s="271"/>
      <c r="D1756" s="286"/>
      <c r="E1756" s="287"/>
      <c r="F1756" s="286"/>
      <c r="H1756" s="288"/>
    </row>
    <row r="1757" spans="1:8">
      <c r="A1757" s="286"/>
      <c r="B1757" s="271"/>
      <c r="D1757" s="286"/>
      <c r="E1757" s="287"/>
      <c r="F1757" s="286"/>
      <c r="H1757" s="288"/>
    </row>
    <row r="1758" spans="1:8">
      <c r="A1758" s="286"/>
      <c r="B1758" s="271"/>
      <c r="D1758" s="286"/>
      <c r="E1758" s="287"/>
      <c r="F1758" s="286"/>
      <c r="H1758" s="288"/>
    </row>
    <row r="1759" spans="1:8">
      <c r="A1759" s="286"/>
      <c r="B1759" s="271"/>
      <c r="D1759" s="286"/>
      <c r="E1759" s="287"/>
      <c r="F1759" s="286"/>
      <c r="H1759" s="288"/>
    </row>
    <row r="1760" spans="1:8">
      <c r="A1760" s="286"/>
      <c r="B1760" s="271"/>
      <c r="D1760" s="286"/>
      <c r="E1760" s="287"/>
      <c r="F1760" s="286"/>
      <c r="H1760" s="288"/>
    </row>
    <row r="1761" spans="1:8">
      <c r="A1761" s="286"/>
      <c r="B1761" s="271"/>
      <c r="D1761" s="286"/>
      <c r="E1761" s="287"/>
      <c r="F1761" s="286"/>
      <c r="H1761" s="288"/>
    </row>
    <row r="1762" spans="1:8">
      <c r="A1762" s="286"/>
      <c r="B1762" s="271"/>
      <c r="D1762" s="286"/>
      <c r="E1762" s="287"/>
      <c r="F1762" s="286"/>
      <c r="H1762" s="288"/>
    </row>
    <row r="1763" spans="1:8">
      <c r="A1763" s="286"/>
      <c r="B1763" s="271"/>
      <c r="D1763" s="286"/>
      <c r="E1763" s="287"/>
      <c r="F1763" s="286"/>
      <c r="H1763" s="288"/>
    </row>
    <row r="1764" spans="1:8">
      <c r="A1764" s="286"/>
      <c r="B1764" s="271"/>
      <c r="D1764" s="286"/>
      <c r="E1764" s="287"/>
      <c r="F1764" s="286"/>
      <c r="H1764" s="288"/>
    </row>
    <row r="1765" spans="1:8">
      <c r="A1765" s="286"/>
      <c r="B1765" s="271"/>
      <c r="D1765" s="286"/>
      <c r="E1765" s="287"/>
      <c r="F1765" s="286"/>
      <c r="H1765" s="288"/>
    </row>
    <row r="1766" spans="1:8">
      <c r="A1766" s="286"/>
      <c r="B1766" s="271"/>
      <c r="D1766" s="286"/>
      <c r="E1766" s="287"/>
      <c r="F1766" s="286"/>
      <c r="H1766" s="288"/>
    </row>
    <row r="1767" spans="1:8">
      <c r="A1767" s="286"/>
      <c r="B1767" s="271"/>
      <c r="D1767" s="286"/>
      <c r="E1767" s="287"/>
      <c r="F1767" s="286"/>
      <c r="H1767" s="288"/>
    </row>
    <row r="1768" spans="1:8">
      <c r="A1768" s="286"/>
      <c r="B1768" s="271"/>
      <c r="D1768" s="286"/>
      <c r="E1768" s="287"/>
      <c r="F1768" s="286"/>
      <c r="H1768" s="288"/>
    </row>
    <row r="1769" spans="1:8">
      <c r="A1769" s="286"/>
      <c r="B1769" s="271"/>
      <c r="D1769" s="286"/>
      <c r="E1769" s="287"/>
      <c r="F1769" s="286"/>
      <c r="H1769" s="288"/>
    </row>
    <row r="1770" spans="1:8">
      <c r="A1770" s="286"/>
      <c r="B1770" s="271"/>
      <c r="D1770" s="286"/>
      <c r="E1770" s="287"/>
      <c r="F1770" s="286"/>
      <c r="H1770" s="288"/>
    </row>
    <row r="1771" spans="1:8">
      <c r="A1771" s="286"/>
      <c r="B1771" s="271"/>
      <c r="D1771" s="286"/>
      <c r="E1771" s="287"/>
      <c r="F1771" s="286"/>
      <c r="H1771" s="288"/>
    </row>
    <row r="1772" spans="1:8">
      <c r="A1772" s="286"/>
      <c r="B1772" s="271"/>
      <c r="D1772" s="286"/>
      <c r="E1772" s="287"/>
      <c r="F1772" s="286"/>
      <c r="H1772" s="288"/>
    </row>
    <row r="1773" spans="1:8">
      <c r="A1773" s="286"/>
      <c r="B1773" s="271"/>
      <c r="D1773" s="286"/>
      <c r="E1773" s="287"/>
      <c r="F1773" s="286"/>
      <c r="H1773" s="288"/>
    </row>
    <row r="1774" spans="1:8">
      <c r="A1774" s="286"/>
      <c r="B1774" s="271"/>
      <c r="D1774" s="286"/>
      <c r="E1774" s="287"/>
      <c r="F1774" s="286"/>
      <c r="H1774" s="288"/>
    </row>
    <row r="1775" spans="1:8">
      <c r="A1775" s="286"/>
      <c r="B1775" s="271"/>
      <c r="D1775" s="286"/>
      <c r="E1775" s="287"/>
      <c r="F1775" s="286"/>
      <c r="H1775" s="288"/>
    </row>
    <row r="1776" spans="1:8">
      <c r="A1776" s="286"/>
      <c r="B1776" s="271"/>
      <c r="D1776" s="286"/>
      <c r="E1776" s="287"/>
      <c r="F1776" s="286"/>
      <c r="H1776" s="288"/>
    </row>
    <row r="1777" spans="1:8">
      <c r="A1777" s="286"/>
      <c r="B1777" s="271"/>
      <c r="D1777" s="286"/>
      <c r="E1777" s="287"/>
      <c r="F1777" s="286"/>
      <c r="H1777" s="288"/>
    </row>
    <row r="1778" spans="1:8">
      <c r="A1778" s="286"/>
      <c r="B1778" s="271"/>
      <c r="D1778" s="286"/>
      <c r="E1778" s="287"/>
      <c r="F1778" s="286"/>
      <c r="H1778" s="288"/>
    </row>
    <row r="1779" spans="1:8">
      <c r="A1779" s="286"/>
      <c r="B1779" s="271"/>
      <c r="D1779" s="286"/>
      <c r="E1779" s="287"/>
      <c r="F1779" s="286"/>
      <c r="H1779" s="288"/>
    </row>
    <row r="1780" spans="1:8">
      <c r="A1780" s="286"/>
      <c r="B1780" s="271"/>
      <c r="D1780" s="286"/>
      <c r="E1780" s="287"/>
      <c r="F1780" s="286"/>
      <c r="H1780" s="288"/>
    </row>
    <row r="1781" spans="1:8">
      <c r="A1781" s="286"/>
      <c r="B1781" s="271"/>
      <c r="D1781" s="286"/>
      <c r="E1781" s="287"/>
      <c r="F1781" s="286"/>
      <c r="H1781" s="288"/>
    </row>
    <row r="1782" spans="1:8">
      <c r="A1782" s="286"/>
      <c r="B1782" s="271"/>
      <c r="D1782" s="286"/>
      <c r="E1782" s="287"/>
      <c r="F1782" s="286"/>
      <c r="H1782" s="288"/>
    </row>
    <row r="1783" spans="1:8">
      <c r="A1783" s="286"/>
      <c r="B1783" s="271"/>
      <c r="D1783" s="286"/>
      <c r="E1783" s="287"/>
      <c r="F1783" s="286"/>
      <c r="H1783" s="288"/>
    </row>
    <row r="1784" spans="1:8">
      <c r="A1784" s="286"/>
      <c r="B1784" s="271"/>
      <c r="D1784" s="286"/>
      <c r="E1784" s="287"/>
      <c r="F1784" s="286"/>
      <c r="H1784" s="288"/>
    </row>
    <row r="1785" spans="1:8">
      <c r="A1785" s="286"/>
      <c r="B1785" s="271"/>
      <c r="D1785" s="286"/>
      <c r="E1785" s="287"/>
      <c r="F1785" s="286"/>
      <c r="H1785" s="288"/>
    </row>
    <row r="1786" spans="1:8">
      <c r="A1786" s="286"/>
      <c r="B1786" s="271"/>
      <c r="D1786" s="286"/>
      <c r="E1786" s="287"/>
      <c r="F1786" s="286"/>
      <c r="H1786" s="288"/>
    </row>
    <row r="1787" spans="1:8">
      <c r="A1787" s="286"/>
      <c r="B1787" s="271"/>
      <c r="D1787" s="286"/>
      <c r="E1787" s="287"/>
      <c r="F1787" s="286"/>
      <c r="H1787" s="288"/>
    </row>
    <row r="1788" spans="1:8">
      <c r="A1788" s="286"/>
      <c r="B1788" s="271"/>
      <c r="D1788" s="286"/>
      <c r="E1788" s="287"/>
      <c r="F1788" s="286"/>
      <c r="H1788" s="288"/>
    </row>
    <row r="1789" spans="1:8">
      <c r="A1789" s="286"/>
      <c r="B1789" s="271"/>
      <c r="D1789" s="286"/>
      <c r="E1789" s="287"/>
      <c r="F1789" s="286"/>
      <c r="H1789" s="288"/>
    </row>
    <row r="1790" spans="1:8">
      <c r="A1790" s="286"/>
      <c r="B1790" s="271"/>
      <c r="D1790" s="286"/>
      <c r="E1790" s="287"/>
      <c r="F1790" s="286"/>
      <c r="H1790" s="288"/>
    </row>
    <row r="1791" spans="1:8">
      <c r="A1791" s="286"/>
      <c r="B1791" s="271"/>
      <c r="D1791" s="286"/>
      <c r="E1791" s="287"/>
      <c r="F1791" s="286"/>
      <c r="H1791" s="288"/>
    </row>
    <row r="1792" spans="1:8">
      <c r="A1792" s="286"/>
      <c r="B1792" s="271"/>
      <c r="D1792" s="286"/>
      <c r="E1792" s="287"/>
      <c r="F1792" s="286"/>
      <c r="H1792" s="288"/>
    </row>
    <row r="1793" spans="1:8">
      <c r="A1793" s="286"/>
      <c r="B1793" s="271"/>
      <c r="D1793" s="286"/>
      <c r="E1793" s="287"/>
      <c r="F1793" s="286"/>
      <c r="H1793" s="288"/>
    </row>
    <row r="1794" spans="1:8">
      <c r="A1794" s="286"/>
      <c r="B1794" s="271"/>
      <c r="D1794" s="286"/>
      <c r="E1794" s="287"/>
      <c r="F1794" s="286"/>
      <c r="H1794" s="288"/>
    </row>
    <row r="1795" spans="1:8">
      <c r="A1795" s="286"/>
      <c r="B1795" s="271"/>
      <c r="D1795" s="286"/>
      <c r="E1795" s="287"/>
      <c r="F1795" s="286"/>
      <c r="H1795" s="288"/>
    </row>
    <row r="1796" spans="1:8">
      <c r="A1796" s="286"/>
      <c r="B1796" s="271"/>
      <c r="D1796" s="286"/>
      <c r="E1796" s="287"/>
      <c r="F1796" s="286"/>
      <c r="H1796" s="288"/>
    </row>
    <row r="1797" spans="1:8">
      <c r="A1797" s="286"/>
      <c r="B1797" s="271"/>
      <c r="D1797" s="286"/>
      <c r="E1797" s="287"/>
      <c r="F1797" s="286"/>
      <c r="H1797" s="288"/>
    </row>
    <row r="1798" spans="1:8">
      <c r="A1798" s="286"/>
      <c r="B1798" s="271"/>
      <c r="D1798" s="286"/>
      <c r="E1798" s="287"/>
      <c r="F1798" s="286"/>
      <c r="H1798" s="288"/>
    </row>
    <row r="1799" spans="1:8">
      <c r="A1799" s="286"/>
      <c r="B1799" s="271"/>
      <c r="D1799" s="286"/>
      <c r="E1799" s="287"/>
      <c r="F1799" s="286"/>
      <c r="H1799" s="288"/>
    </row>
    <row r="1800" spans="1:8">
      <c r="A1800" s="286"/>
      <c r="B1800" s="271"/>
      <c r="D1800" s="286"/>
      <c r="E1800" s="287"/>
      <c r="F1800" s="286"/>
      <c r="H1800" s="288"/>
    </row>
    <row r="1801" spans="1:8">
      <c r="A1801" s="286"/>
      <c r="B1801" s="271"/>
      <c r="D1801" s="286"/>
      <c r="E1801" s="287"/>
      <c r="F1801" s="286"/>
      <c r="H1801" s="288"/>
    </row>
    <row r="1802" spans="1:8">
      <c r="A1802" s="286"/>
      <c r="B1802" s="271"/>
      <c r="D1802" s="286"/>
      <c r="E1802" s="287"/>
      <c r="F1802" s="286"/>
      <c r="H1802" s="288"/>
    </row>
    <row r="1803" spans="1:8">
      <c r="A1803" s="286"/>
      <c r="B1803" s="271"/>
      <c r="D1803" s="286"/>
      <c r="E1803" s="287"/>
      <c r="F1803" s="286"/>
      <c r="H1803" s="288"/>
    </row>
    <row r="1804" spans="1:8">
      <c r="A1804" s="286"/>
      <c r="B1804" s="271"/>
      <c r="D1804" s="286"/>
      <c r="E1804" s="287"/>
      <c r="F1804" s="286"/>
      <c r="H1804" s="288"/>
    </row>
    <row r="1805" spans="1:8">
      <c r="A1805" s="286"/>
      <c r="B1805" s="271"/>
      <c r="D1805" s="286"/>
      <c r="E1805" s="287"/>
      <c r="F1805" s="286"/>
      <c r="H1805" s="288"/>
    </row>
    <row r="1806" spans="1:8">
      <c r="A1806" s="286"/>
      <c r="B1806" s="271"/>
      <c r="D1806" s="286"/>
      <c r="E1806" s="287"/>
      <c r="F1806" s="286"/>
      <c r="H1806" s="288"/>
    </row>
    <row r="1807" spans="1:8">
      <c r="A1807" s="286"/>
      <c r="B1807" s="271"/>
      <c r="D1807" s="286"/>
      <c r="E1807" s="287"/>
      <c r="F1807" s="286"/>
      <c r="H1807" s="288"/>
    </row>
    <row r="1808" spans="1:8">
      <c r="A1808" s="286"/>
      <c r="B1808" s="271"/>
      <c r="D1808" s="286"/>
      <c r="E1808" s="287"/>
      <c r="F1808" s="286"/>
      <c r="H1808" s="288"/>
    </row>
    <row r="1809" spans="1:8">
      <c r="A1809" s="286"/>
      <c r="B1809" s="271"/>
      <c r="D1809" s="286"/>
      <c r="E1809" s="287"/>
      <c r="F1809" s="286"/>
      <c r="H1809" s="288"/>
    </row>
    <row r="1810" spans="1:8">
      <c r="A1810" s="286"/>
      <c r="B1810" s="271"/>
      <c r="D1810" s="286"/>
      <c r="E1810" s="287"/>
      <c r="F1810" s="286"/>
      <c r="H1810" s="288"/>
    </row>
    <row r="1811" spans="1:8">
      <c r="A1811" s="286"/>
      <c r="B1811" s="271"/>
      <c r="D1811" s="286"/>
      <c r="E1811" s="287"/>
      <c r="F1811" s="286"/>
      <c r="H1811" s="288"/>
    </row>
    <row r="1812" spans="1:8">
      <c r="A1812" s="286"/>
      <c r="B1812" s="271"/>
      <c r="D1812" s="286"/>
      <c r="E1812" s="287"/>
      <c r="F1812" s="286"/>
      <c r="H1812" s="288"/>
    </row>
    <row r="1813" spans="1:8">
      <c r="A1813" s="286"/>
      <c r="B1813" s="271"/>
      <c r="D1813" s="286"/>
      <c r="E1813" s="287"/>
      <c r="F1813" s="286"/>
      <c r="H1813" s="288"/>
    </row>
    <row r="1814" spans="1:8">
      <c r="A1814" s="286"/>
      <c r="B1814" s="271"/>
      <c r="D1814" s="286"/>
      <c r="E1814" s="287"/>
      <c r="F1814" s="286"/>
      <c r="H1814" s="288"/>
    </row>
    <row r="1815" spans="1:8">
      <c r="A1815" s="286"/>
      <c r="B1815" s="271"/>
      <c r="D1815" s="286"/>
      <c r="E1815" s="287"/>
      <c r="F1815" s="286"/>
      <c r="H1815" s="288"/>
    </row>
    <row r="1816" spans="1:8">
      <c r="A1816" s="286"/>
      <c r="B1816" s="271"/>
      <c r="D1816" s="286"/>
      <c r="E1816" s="287"/>
      <c r="F1816" s="286"/>
      <c r="H1816" s="288"/>
    </row>
    <row r="1817" spans="1:8">
      <c r="A1817" s="286"/>
      <c r="B1817" s="271"/>
      <c r="D1817" s="286"/>
      <c r="E1817" s="287"/>
      <c r="F1817" s="286"/>
      <c r="H1817" s="288"/>
    </row>
    <row r="1818" spans="1:8">
      <c r="A1818" s="286"/>
      <c r="B1818" s="271"/>
      <c r="D1818" s="286"/>
      <c r="E1818" s="287"/>
      <c r="F1818" s="286"/>
      <c r="H1818" s="288"/>
    </row>
    <row r="1819" spans="1:8">
      <c r="A1819" s="286"/>
      <c r="B1819" s="271"/>
      <c r="D1819" s="286"/>
      <c r="E1819" s="287"/>
      <c r="F1819" s="286"/>
      <c r="H1819" s="288"/>
    </row>
    <row r="1820" spans="1:8">
      <c r="A1820" s="286"/>
      <c r="B1820" s="271"/>
      <c r="D1820" s="286"/>
      <c r="E1820" s="287"/>
      <c r="F1820" s="286"/>
      <c r="H1820" s="288"/>
    </row>
    <row r="1821" spans="1:8">
      <c r="A1821" s="286"/>
      <c r="B1821" s="271"/>
      <c r="D1821" s="286"/>
      <c r="E1821" s="287"/>
      <c r="F1821" s="286"/>
      <c r="H1821" s="288"/>
    </row>
    <row r="1822" spans="1:8">
      <c r="A1822" s="286"/>
      <c r="B1822" s="271"/>
      <c r="D1822" s="286"/>
      <c r="E1822" s="287"/>
      <c r="F1822" s="286"/>
      <c r="H1822" s="288"/>
    </row>
    <row r="1823" spans="1:8">
      <c r="A1823" s="286"/>
      <c r="B1823" s="271"/>
      <c r="D1823" s="286"/>
      <c r="E1823" s="287"/>
      <c r="F1823" s="286"/>
      <c r="H1823" s="288"/>
    </row>
    <row r="1824" spans="1:8">
      <c r="A1824" s="286"/>
      <c r="B1824" s="271"/>
      <c r="D1824" s="286"/>
      <c r="E1824" s="287"/>
      <c r="F1824" s="286"/>
      <c r="H1824" s="288"/>
    </row>
    <row r="1825" spans="1:8">
      <c r="A1825" s="286"/>
      <c r="B1825" s="271"/>
      <c r="D1825" s="286"/>
      <c r="E1825" s="287"/>
      <c r="F1825" s="286"/>
      <c r="H1825" s="288"/>
    </row>
    <row r="1826" spans="1:8">
      <c r="A1826" s="286"/>
      <c r="B1826" s="271"/>
      <c r="D1826" s="286"/>
      <c r="E1826" s="287"/>
      <c r="F1826" s="286"/>
      <c r="H1826" s="288"/>
    </row>
    <row r="1827" spans="1:8">
      <c r="A1827" s="286"/>
      <c r="B1827" s="271"/>
      <c r="D1827" s="286"/>
      <c r="E1827" s="287"/>
      <c r="F1827" s="286"/>
      <c r="H1827" s="288"/>
    </row>
    <row r="1828" spans="1:8">
      <c r="A1828" s="286"/>
      <c r="B1828" s="271"/>
      <c r="D1828" s="286"/>
      <c r="E1828" s="287"/>
      <c r="F1828" s="286"/>
      <c r="H1828" s="288"/>
    </row>
    <row r="1829" spans="1:8">
      <c r="A1829" s="286"/>
      <c r="B1829" s="271"/>
      <c r="D1829" s="286"/>
      <c r="E1829" s="287"/>
      <c r="F1829" s="286"/>
      <c r="H1829" s="288"/>
    </row>
    <row r="1830" spans="1:8">
      <c r="A1830" s="286"/>
      <c r="B1830" s="271"/>
      <c r="D1830" s="286"/>
      <c r="E1830" s="287"/>
      <c r="F1830" s="286"/>
      <c r="H1830" s="288"/>
    </row>
    <row r="1831" spans="1:8">
      <c r="A1831" s="286"/>
      <c r="B1831" s="271"/>
      <c r="D1831" s="286"/>
      <c r="E1831" s="287"/>
      <c r="F1831" s="286"/>
      <c r="H1831" s="288"/>
    </row>
    <row r="1832" spans="1:8">
      <c r="A1832" s="286"/>
      <c r="B1832" s="271"/>
      <c r="D1832" s="286"/>
      <c r="E1832" s="287"/>
      <c r="F1832" s="286"/>
      <c r="H1832" s="288"/>
    </row>
    <row r="1833" spans="1:8">
      <c r="A1833" s="286"/>
      <c r="B1833" s="271"/>
      <c r="D1833" s="286"/>
      <c r="E1833" s="287"/>
      <c r="F1833" s="286"/>
      <c r="H1833" s="288"/>
    </row>
    <row r="1834" spans="1:8">
      <c r="A1834" s="286"/>
      <c r="B1834" s="271"/>
      <c r="D1834" s="286"/>
      <c r="E1834" s="287"/>
      <c r="F1834" s="286"/>
      <c r="H1834" s="288"/>
    </row>
    <row r="1835" spans="1:8">
      <c r="A1835" s="286"/>
      <c r="B1835" s="271"/>
      <c r="D1835" s="286"/>
      <c r="E1835" s="287"/>
      <c r="F1835" s="286"/>
      <c r="H1835" s="288"/>
    </row>
    <row r="1836" spans="1:8">
      <c r="A1836" s="286"/>
      <c r="B1836" s="271"/>
      <c r="D1836" s="286"/>
      <c r="E1836" s="287"/>
      <c r="F1836" s="286"/>
      <c r="H1836" s="288"/>
    </row>
    <row r="1837" spans="1:8">
      <c r="A1837" s="286"/>
      <c r="B1837" s="271"/>
      <c r="D1837" s="286"/>
      <c r="E1837" s="287"/>
      <c r="F1837" s="286"/>
      <c r="H1837" s="288"/>
    </row>
    <row r="1838" spans="1:8">
      <c r="A1838" s="286"/>
      <c r="B1838" s="271"/>
      <c r="D1838" s="286"/>
      <c r="E1838" s="287"/>
      <c r="F1838" s="286"/>
      <c r="H1838" s="288"/>
    </row>
    <row r="1839" spans="1:8">
      <c r="A1839" s="286"/>
      <c r="B1839" s="271"/>
      <c r="D1839" s="286"/>
      <c r="E1839" s="287"/>
      <c r="F1839" s="286"/>
      <c r="H1839" s="288"/>
    </row>
    <row r="1840" spans="1:8">
      <c r="A1840" s="286"/>
      <c r="B1840" s="271"/>
      <c r="D1840" s="286"/>
      <c r="E1840" s="287"/>
      <c r="F1840" s="286"/>
      <c r="H1840" s="288"/>
    </row>
    <row r="1841" spans="1:8">
      <c r="A1841" s="286"/>
      <c r="B1841" s="271"/>
      <c r="D1841" s="286"/>
      <c r="E1841" s="287"/>
      <c r="F1841" s="286"/>
      <c r="H1841" s="288"/>
    </row>
    <row r="1842" spans="1:8">
      <c r="A1842" s="286"/>
      <c r="B1842" s="271"/>
      <c r="D1842" s="286"/>
      <c r="E1842" s="287"/>
      <c r="F1842" s="286"/>
      <c r="H1842" s="288"/>
    </row>
    <row r="1843" spans="1:8">
      <c r="A1843" s="286"/>
      <c r="B1843" s="271"/>
      <c r="D1843" s="286"/>
      <c r="E1843" s="287"/>
      <c r="F1843" s="286"/>
      <c r="H1843" s="288"/>
    </row>
    <row r="1844" spans="1:8">
      <c r="A1844" s="286"/>
      <c r="B1844" s="271"/>
      <c r="D1844" s="286"/>
      <c r="E1844" s="287"/>
      <c r="F1844" s="286"/>
      <c r="H1844" s="288"/>
    </row>
    <row r="1845" spans="1:8">
      <c r="A1845" s="286"/>
      <c r="B1845" s="271"/>
      <c r="D1845" s="286"/>
      <c r="E1845" s="287"/>
      <c r="F1845" s="286"/>
      <c r="H1845" s="288"/>
    </row>
    <row r="1846" spans="1:8">
      <c r="A1846" s="286"/>
      <c r="B1846" s="271"/>
      <c r="D1846" s="286"/>
      <c r="E1846" s="287"/>
      <c r="F1846" s="286"/>
      <c r="H1846" s="288"/>
    </row>
    <row r="1847" spans="1:8">
      <c r="A1847" s="286"/>
      <c r="B1847" s="271"/>
      <c r="D1847" s="286"/>
      <c r="E1847" s="287"/>
      <c r="F1847" s="286"/>
      <c r="H1847" s="288"/>
    </row>
    <row r="1848" spans="1:8">
      <c r="A1848" s="286"/>
      <c r="B1848" s="271"/>
      <c r="D1848" s="286"/>
      <c r="E1848" s="287"/>
      <c r="F1848" s="286"/>
      <c r="H1848" s="288"/>
    </row>
    <row r="1849" spans="1:8">
      <c r="A1849" s="286"/>
      <c r="B1849" s="271"/>
      <c r="D1849" s="286"/>
      <c r="E1849" s="287"/>
      <c r="F1849" s="286"/>
      <c r="H1849" s="288"/>
    </row>
    <row r="1850" spans="1:8">
      <c r="A1850" s="286"/>
      <c r="B1850" s="271"/>
      <c r="D1850" s="286"/>
      <c r="E1850" s="287"/>
      <c r="F1850" s="286"/>
      <c r="H1850" s="288"/>
    </row>
    <row r="1851" spans="1:8">
      <c r="A1851" s="286"/>
      <c r="B1851" s="271"/>
      <c r="D1851" s="286"/>
      <c r="E1851" s="287"/>
      <c r="F1851" s="286"/>
      <c r="H1851" s="288"/>
    </row>
    <row r="1852" spans="1:8">
      <c r="A1852" s="286"/>
      <c r="B1852" s="271"/>
      <c r="D1852" s="286"/>
      <c r="E1852" s="287"/>
      <c r="F1852" s="286"/>
      <c r="H1852" s="288"/>
    </row>
    <row r="1853" spans="1:8">
      <c r="A1853" s="286"/>
      <c r="B1853" s="271"/>
      <c r="D1853" s="286"/>
      <c r="E1853" s="287"/>
      <c r="F1853" s="286"/>
      <c r="H1853" s="288"/>
    </row>
    <row r="1854" spans="1:8">
      <c r="A1854" s="286"/>
      <c r="B1854" s="271"/>
      <c r="D1854" s="286"/>
      <c r="E1854" s="287"/>
      <c r="F1854" s="286"/>
      <c r="H1854" s="288"/>
    </row>
    <row r="1855" spans="1:8">
      <c r="A1855" s="286"/>
      <c r="B1855" s="271"/>
      <c r="D1855" s="286"/>
      <c r="E1855" s="287"/>
      <c r="F1855" s="286"/>
      <c r="H1855" s="288"/>
    </row>
    <row r="1856" spans="1:8">
      <c r="A1856" s="286"/>
      <c r="B1856" s="271"/>
      <c r="D1856" s="286"/>
      <c r="E1856" s="287"/>
      <c r="F1856" s="286"/>
      <c r="H1856" s="288"/>
    </row>
    <row r="1857" spans="1:8">
      <c r="A1857" s="286"/>
      <c r="B1857" s="271"/>
      <c r="D1857" s="286"/>
      <c r="E1857" s="287"/>
      <c r="F1857" s="286"/>
      <c r="H1857" s="288"/>
    </row>
    <row r="1858" spans="1:8">
      <c r="A1858" s="286"/>
      <c r="B1858" s="271"/>
      <c r="D1858" s="286"/>
      <c r="E1858" s="287"/>
      <c r="F1858" s="286"/>
      <c r="H1858" s="288"/>
    </row>
    <row r="1859" spans="1:8">
      <c r="A1859" s="286"/>
      <c r="B1859" s="271"/>
      <c r="D1859" s="286"/>
      <c r="E1859" s="287"/>
      <c r="F1859" s="286"/>
      <c r="H1859" s="288"/>
    </row>
    <row r="1860" spans="1:8">
      <c r="A1860" s="286"/>
      <c r="B1860" s="271"/>
      <c r="D1860" s="286"/>
      <c r="E1860" s="287"/>
      <c r="F1860" s="286"/>
      <c r="H1860" s="288"/>
    </row>
    <row r="1861" spans="1:8">
      <c r="A1861" s="286"/>
      <c r="B1861" s="271"/>
      <c r="D1861" s="286"/>
      <c r="E1861" s="287"/>
      <c r="F1861" s="286"/>
      <c r="H1861" s="288"/>
    </row>
    <row r="1862" spans="1:8">
      <c r="A1862" s="286"/>
      <c r="B1862" s="271"/>
      <c r="D1862" s="286"/>
      <c r="E1862" s="287"/>
      <c r="F1862" s="286"/>
      <c r="H1862" s="288"/>
    </row>
    <row r="1863" spans="1:8">
      <c r="A1863" s="286"/>
      <c r="B1863" s="271"/>
      <c r="D1863" s="286"/>
      <c r="E1863" s="287"/>
      <c r="F1863" s="286"/>
      <c r="H1863" s="288"/>
    </row>
    <row r="1864" spans="1:8">
      <c r="A1864" s="286"/>
      <c r="B1864" s="271"/>
      <c r="D1864" s="286"/>
      <c r="E1864" s="287"/>
      <c r="F1864" s="286"/>
      <c r="H1864" s="288"/>
    </row>
    <row r="1865" spans="1:8">
      <c r="A1865" s="286"/>
      <c r="B1865" s="271"/>
      <c r="D1865" s="286"/>
      <c r="E1865" s="287"/>
      <c r="F1865" s="286"/>
      <c r="H1865" s="288"/>
    </row>
    <row r="1866" spans="1:8">
      <c r="A1866" s="286"/>
      <c r="B1866" s="271"/>
      <c r="D1866" s="286"/>
      <c r="E1866" s="287"/>
      <c r="F1866" s="286"/>
      <c r="H1866" s="288"/>
    </row>
    <row r="1867" spans="1:8">
      <c r="A1867" s="286"/>
      <c r="B1867" s="271"/>
      <c r="D1867" s="286"/>
      <c r="E1867" s="287"/>
      <c r="F1867" s="286"/>
      <c r="H1867" s="288"/>
    </row>
    <row r="1868" spans="1:8">
      <c r="A1868" s="286"/>
      <c r="B1868" s="271"/>
      <c r="D1868" s="286"/>
      <c r="E1868" s="287"/>
      <c r="F1868" s="286"/>
      <c r="H1868" s="288"/>
    </row>
    <row r="1869" spans="1:8">
      <c r="A1869" s="286"/>
      <c r="B1869" s="271"/>
      <c r="D1869" s="286"/>
      <c r="E1869" s="287"/>
      <c r="F1869" s="286"/>
      <c r="H1869" s="288"/>
    </row>
    <row r="1870" spans="1:8">
      <c r="A1870" s="286"/>
      <c r="B1870" s="271"/>
      <c r="D1870" s="286"/>
      <c r="E1870" s="287"/>
      <c r="F1870" s="286"/>
      <c r="H1870" s="288"/>
    </row>
    <row r="1871" spans="1:8">
      <c r="A1871" s="286"/>
      <c r="B1871" s="271"/>
      <c r="D1871" s="286"/>
      <c r="E1871" s="287"/>
      <c r="F1871" s="286"/>
      <c r="H1871" s="288"/>
    </row>
    <row r="1872" spans="1:8">
      <c r="A1872" s="286"/>
      <c r="B1872" s="271"/>
      <c r="D1872" s="286"/>
      <c r="E1872" s="287"/>
      <c r="F1872" s="286"/>
      <c r="H1872" s="288"/>
    </row>
    <row r="1873" spans="1:8">
      <c r="A1873" s="286"/>
      <c r="B1873" s="271"/>
      <c r="D1873" s="286"/>
      <c r="E1873" s="287"/>
      <c r="F1873" s="286"/>
      <c r="H1873" s="288"/>
    </row>
    <row r="1874" spans="1:8">
      <c r="A1874" s="286"/>
      <c r="B1874" s="271"/>
      <c r="D1874" s="286"/>
      <c r="E1874" s="287"/>
      <c r="F1874" s="286"/>
      <c r="H1874" s="288"/>
    </row>
    <row r="1875" spans="1:8">
      <c r="A1875" s="286"/>
      <c r="B1875" s="271"/>
      <c r="D1875" s="286"/>
      <c r="E1875" s="287"/>
      <c r="F1875" s="286"/>
      <c r="H1875" s="288"/>
    </row>
    <row r="1876" spans="1:8">
      <c r="A1876" s="286"/>
      <c r="B1876" s="271"/>
      <c r="D1876" s="286"/>
      <c r="E1876" s="287"/>
      <c r="F1876" s="286"/>
      <c r="H1876" s="288"/>
    </row>
    <row r="1877" spans="1:8">
      <c r="A1877" s="286"/>
      <c r="B1877" s="271"/>
      <c r="D1877" s="286"/>
      <c r="E1877" s="287"/>
      <c r="F1877" s="286"/>
      <c r="H1877" s="288"/>
    </row>
    <row r="1878" spans="1:8">
      <c r="A1878" s="286"/>
      <c r="B1878" s="271"/>
      <c r="D1878" s="286"/>
      <c r="E1878" s="287"/>
      <c r="F1878" s="286"/>
      <c r="H1878" s="288"/>
    </row>
    <row r="1879" spans="1:8">
      <c r="A1879" s="286"/>
      <c r="B1879" s="271"/>
      <c r="D1879" s="286"/>
      <c r="E1879" s="287"/>
      <c r="F1879" s="286"/>
      <c r="H1879" s="288"/>
    </row>
    <row r="1880" spans="1:8">
      <c r="A1880" s="286"/>
      <c r="B1880" s="271"/>
      <c r="D1880" s="286"/>
      <c r="E1880" s="287"/>
      <c r="F1880" s="286"/>
      <c r="H1880" s="288"/>
    </row>
    <row r="1881" spans="1:8">
      <c r="A1881" s="286"/>
      <c r="B1881" s="271"/>
      <c r="D1881" s="286"/>
      <c r="E1881" s="287"/>
      <c r="F1881" s="286"/>
      <c r="H1881" s="288"/>
    </row>
    <row r="1882" spans="1:8">
      <c r="A1882" s="286"/>
      <c r="B1882" s="271"/>
      <c r="D1882" s="286"/>
      <c r="E1882" s="287"/>
      <c r="F1882" s="286"/>
      <c r="H1882" s="288"/>
    </row>
    <row r="1883" spans="1:8">
      <c r="A1883" s="286"/>
      <c r="B1883" s="271"/>
      <c r="D1883" s="286"/>
      <c r="E1883" s="287"/>
      <c r="F1883" s="286"/>
      <c r="H1883" s="288"/>
    </row>
    <row r="1884" spans="1:8">
      <c r="A1884" s="286"/>
      <c r="B1884" s="271"/>
      <c r="D1884" s="286"/>
      <c r="E1884" s="287"/>
      <c r="F1884" s="286"/>
      <c r="H1884" s="288"/>
    </row>
    <row r="1885" spans="1:8">
      <c r="A1885" s="286"/>
      <c r="B1885" s="271"/>
      <c r="D1885" s="286"/>
      <c r="E1885" s="287"/>
      <c r="F1885" s="286"/>
      <c r="H1885" s="288"/>
    </row>
    <row r="1886" spans="1:8">
      <c r="A1886" s="286"/>
      <c r="B1886" s="271"/>
      <c r="D1886" s="286"/>
      <c r="E1886" s="287"/>
      <c r="F1886" s="286"/>
      <c r="H1886" s="288"/>
    </row>
    <row r="1887" spans="1:8">
      <c r="A1887" s="286"/>
      <c r="B1887" s="271"/>
      <c r="D1887" s="286"/>
      <c r="E1887" s="287"/>
      <c r="F1887" s="286"/>
      <c r="H1887" s="288"/>
    </row>
    <row r="1888" spans="1:8">
      <c r="A1888" s="286"/>
      <c r="B1888" s="271"/>
      <c r="D1888" s="286"/>
      <c r="E1888" s="287"/>
      <c r="F1888" s="286"/>
      <c r="H1888" s="288"/>
    </row>
    <row r="1889" spans="1:8">
      <c r="A1889" s="286"/>
      <c r="B1889" s="271"/>
      <c r="D1889" s="286"/>
      <c r="E1889" s="287"/>
      <c r="F1889" s="286"/>
      <c r="H1889" s="288"/>
    </row>
    <row r="1890" spans="1:8">
      <c r="A1890" s="286"/>
      <c r="B1890" s="271"/>
      <c r="D1890" s="286"/>
      <c r="E1890" s="287"/>
      <c r="F1890" s="286"/>
      <c r="H1890" s="288"/>
    </row>
    <row r="1891" spans="1:8">
      <c r="A1891" s="286"/>
      <c r="B1891" s="271"/>
      <c r="D1891" s="286"/>
      <c r="E1891" s="287"/>
      <c r="F1891" s="286"/>
      <c r="H1891" s="288"/>
    </row>
    <row r="1892" spans="1:8">
      <c r="A1892" s="286"/>
      <c r="B1892" s="271"/>
      <c r="D1892" s="286"/>
      <c r="E1892" s="287"/>
      <c r="F1892" s="286"/>
      <c r="H1892" s="288"/>
    </row>
    <row r="1893" spans="1:8">
      <c r="A1893" s="286"/>
      <c r="B1893" s="271"/>
      <c r="D1893" s="286"/>
      <c r="E1893" s="287"/>
      <c r="F1893" s="286"/>
      <c r="H1893" s="288"/>
    </row>
    <row r="1894" spans="1:8">
      <c r="A1894" s="286"/>
      <c r="B1894" s="271"/>
      <c r="D1894" s="286"/>
      <c r="E1894" s="287"/>
      <c r="F1894" s="286"/>
      <c r="H1894" s="288"/>
    </row>
    <row r="1895" spans="1:8">
      <c r="A1895" s="286"/>
      <c r="B1895" s="271"/>
      <c r="D1895" s="286"/>
      <c r="E1895" s="287"/>
      <c r="F1895" s="286"/>
      <c r="H1895" s="288"/>
    </row>
    <row r="1896" spans="1:8">
      <c r="A1896" s="286"/>
      <c r="B1896" s="271"/>
      <c r="D1896" s="286"/>
      <c r="E1896" s="287"/>
      <c r="F1896" s="286"/>
      <c r="H1896" s="288"/>
    </row>
    <row r="1897" spans="1:8">
      <c r="A1897" s="286"/>
      <c r="B1897" s="271"/>
      <c r="D1897" s="286"/>
      <c r="E1897" s="287"/>
      <c r="F1897" s="286"/>
      <c r="H1897" s="288"/>
    </row>
    <row r="1898" spans="1:8">
      <c r="A1898" s="286"/>
      <c r="B1898" s="271"/>
      <c r="D1898" s="286"/>
      <c r="E1898" s="287"/>
      <c r="F1898" s="286"/>
      <c r="H1898" s="288"/>
    </row>
    <row r="1899" spans="1:8">
      <c r="A1899" s="286"/>
      <c r="B1899" s="271"/>
      <c r="D1899" s="286"/>
      <c r="E1899" s="287"/>
      <c r="F1899" s="286"/>
      <c r="H1899" s="288"/>
    </row>
    <row r="1900" spans="1:8">
      <c r="A1900" s="286"/>
      <c r="B1900" s="271"/>
      <c r="D1900" s="286"/>
      <c r="E1900" s="287"/>
      <c r="F1900" s="286"/>
      <c r="H1900" s="288"/>
    </row>
    <row r="1901" spans="1:8">
      <c r="A1901" s="286"/>
      <c r="B1901" s="271"/>
      <c r="D1901" s="286"/>
      <c r="E1901" s="287"/>
      <c r="F1901" s="286"/>
      <c r="H1901" s="288"/>
    </row>
    <row r="1902" spans="1:8">
      <c r="A1902" s="286"/>
      <c r="B1902" s="271"/>
      <c r="D1902" s="286"/>
      <c r="E1902" s="287"/>
      <c r="F1902" s="286"/>
      <c r="H1902" s="288"/>
    </row>
    <row r="1903" spans="1:8">
      <c r="A1903" s="286"/>
      <c r="B1903" s="271"/>
      <c r="D1903" s="286"/>
      <c r="E1903" s="287"/>
      <c r="F1903" s="286"/>
      <c r="H1903" s="288"/>
    </row>
    <row r="1904" spans="1:8">
      <c r="A1904" s="286"/>
      <c r="B1904" s="271"/>
      <c r="D1904" s="286"/>
      <c r="E1904" s="287"/>
      <c r="F1904" s="286"/>
      <c r="H1904" s="288"/>
    </row>
    <row r="1905" spans="1:8">
      <c r="A1905" s="286"/>
      <c r="B1905" s="271"/>
      <c r="D1905" s="286"/>
      <c r="E1905" s="287"/>
      <c r="F1905" s="286"/>
      <c r="H1905" s="288"/>
    </row>
    <row r="1906" spans="1:8">
      <c r="A1906" s="286"/>
      <c r="B1906" s="271"/>
      <c r="D1906" s="286"/>
      <c r="E1906" s="287"/>
      <c r="F1906" s="286"/>
      <c r="H1906" s="288"/>
    </row>
    <row r="1907" spans="1:8">
      <c r="A1907" s="286"/>
      <c r="B1907" s="271"/>
      <c r="D1907" s="286"/>
      <c r="E1907" s="287"/>
      <c r="F1907" s="286"/>
      <c r="H1907" s="288"/>
    </row>
    <row r="1908" spans="1:8">
      <c r="A1908" s="286"/>
      <c r="B1908" s="271"/>
      <c r="D1908" s="286"/>
      <c r="E1908" s="287"/>
      <c r="F1908" s="286"/>
      <c r="H1908" s="288"/>
    </row>
    <row r="1909" spans="1:8">
      <c r="A1909" s="286"/>
      <c r="B1909" s="271"/>
      <c r="D1909" s="286"/>
      <c r="E1909" s="287"/>
      <c r="F1909" s="286"/>
      <c r="H1909" s="288"/>
    </row>
    <row r="1910" spans="1:8">
      <c r="A1910" s="286"/>
      <c r="B1910" s="271"/>
      <c r="D1910" s="286"/>
      <c r="E1910" s="287"/>
      <c r="F1910" s="286"/>
      <c r="H1910" s="288"/>
    </row>
    <row r="1911" spans="1:8">
      <c r="A1911" s="286"/>
      <c r="B1911" s="271"/>
      <c r="D1911" s="286"/>
      <c r="E1911" s="287"/>
      <c r="F1911" s="286"/>
      <c r="H1911" s="288"/>
    </row>
    <row r="1912" spans="1:8">
      <c r="A1912" s="286"/>
      <c r="B1912" s="271"/>
      <c r="D1912" s="286"/>
      <c r="E1912" s="287"/>
      <c r="F1912" s="286"/>
      <c r="H1912" s="288"/>
    </row>
    <row r="1913" spans="1:8">
      <c r="A1913" s="286"/>
      <c r="B1913" s="271"/>
      <c r="D1913" s="286"/>
      <c r="E1913" s="287"/>
      <c r="F1913" s="286"/>
      <c r="H1913" s="288"/>
    </row>
    <row r="1914" spans="1:8">
      <c r="A1914" s="286"/>
      <c r="B1914" s="271"/>
      <c r="D1914" s="286"/>
      <c r="E1914" s="287"/>
      <c r="F1914" s="286"/>
      <c r="H1914" s="288"/>
    </row>
    <row r="1915" spans="1:8">
      <c r="A1915" s="286"/>
      <c r="B1915" s="271"/>
      <c r="D1915" s="286"/>
      <c r="E1915" s="287"/>
      <c r="F1915" s="286"/>
      <c r="H1915" s="288"/>
    </row>
    <row r="1916" spans="1:8">
      <c r="A1916" s="286"/>
      <c r="B1916" s="271"/>
      <c r="D1916" s="286"/>
      <c r="E1916" s="287"/>
      <c r="F1916" s="286"/>
      <c r="H1916" s="288"/>
    </row>
    <row r="1917" spans="1:8">
      <c r="A1917" s="286"/>
      <c r="B1917" s="271"/>
      <c r="D1917" s="286"/>
      <c r="E1917" s="287"/>
      <c r="F1917" s="286"/>
      <c r="H1917" s="288"/>
    </row>
    <row r="1918" spans="1:8">
      <c r="A1918" s="286"/>
      <c r="B1918" s="271"/>
      <c r="D1918" s="286"/>
      <c r="E1918" s="287"/>
      <c r="F1918" s="286"/>
      <c r="H1918" s="288"/>
    </row>
    <row r="1919" spans="1:8">
      <c r="A1919" s="286"/>
      <c r="B1919" s="271"/>
      <c r="D1919" s="286"/>
      <c r="E1919" s="287"/>
      <c r="F1919" s="286"/>
      <c r="H1919" s="288"/>
    </row>
    <row r="1920" spans="1:8">
      <c r="A1920" s="286"/>
      <c r="B1920" s="271"/>
      <c r="D1920" s="286"/>
      <c r="E1920" s="287"/>
      <c r="F1920" s="286"/>
      <c r="H1920" s="288"/>
    </row>
    <row r="1921" spans="1:8">
      <c r="A1921" s="286"/>
      <c r="B1921" s="271"/>
      <c r="D1921" s="286"/>
      <c r="E1921" s="287"/>
      <c r="F1921" s="286"/>
      <c r="H1921" s="288"/>
    </row>
    <row r="1922" spans="1:8">
      <c r="A1922" s="286"/>
      <c r="B1922" s="271"/>
      <c r="D1922" s="286"/>
      <c r="E1922" s="287"/>
      <c r="F1922" s="286"/>
      <c r="H1922" s="288"/>
    </row>
    <row r="1923" spans="1:8">
      <c r="A1923" s="286"/>
      <c r="B1923" s="271"/>
      <c r="D1923" s="286"/>
      <c r="E1923" s="287"/>
      <c r="F1923" s="286"/>
      <c r="H1923" s="288"/>
    </row>
    <row r="1924" spans="1:8">
      <c r="A1924" s="286"/>
      <c r="B1924" s="271"/>
      <c r="D1924" s="286"/>
      <c r="E1924" s="287"/>
      <c r="F1924" s="286"/>
      <c r="H1924" s="288"/>
    </row>
    <row r="1925" spans="1:8">
      <c r="A1925" s="286"/>
      <c r="B1925" s="271"/>
      <c r="D1925" s="286"/>
      <c r="E1925" s="287"/>
      <c r="F1925" s="286"/>
      <c r="H1925" s="288"/>
    </row>
    <row r="1926" spans="1:8">
      <c r="A1926" s="286"/>
      <c r="B1926" s="271"/>
      <c r="D1926" s="286"/>
      <c r="E1926" s="287"/>
      <c r="F1926" s="286"/>
      <c r="H1926" s="288"/>
    </row>
    <row r="1927" spans="1:8">
      <c r="A1927" s="286"/>
      <c r="B1927" s="271"/>
      <c r="D1927" s="286"/>
      <c r="E1927" s="287"/>
      <c r="F1927" s="286"/>
      <c r="H1927" s="288"/>
    </row>
    <row r="1928" spans="1:8">
      <c r="A1928" s="286"/>
      <c r="B1928" s="271"/>
      <c r="D1928" s="286"/>
      <c r="E1928" s="287"/>
      <c r="F1928" s="286"/>
      <c r="H1928" s="288"/>
    </row>
    <row r="1929" spans="1:8">
      <c r="A1929" s="286"/>
      <c r="B1929" s="271"/>
      <c r="D1929" s="286"/>
      <c r="E1929" s="287"/>
      <c r="F1929" s="286"/>
      <c r="H1929" s="288"/>
    </row>
    <row r="1930" spans="1:8">
      <c r="A1930" s="286"/>
      <c r="B1930" s="271"/>
      <c r="D1930" s="286"/>
      <c r="E1930" s="287"/>
      <c r="F1930" s="286"/>
      <c r="H1930" s="288"/>
    </row>
    <row r="1931" spans="1:8">
      <c r="A1931" s="286"/>
      <c r="B1931" s="271"/>
      <c r="D1931" s="286"/>
      <c r="E1931" s="287"/>
      <c r="F1931" s="286"/>
      <c r="H1931" s="288"/>
    </row>
    <row r="1932" spans="1:8">
      <c r="A1932" s="286"/>
      <c r="B1932" s="271"/>
      <c r="D1932" s="286"/>
      <c r="E1932" s="287"/>
      <c r="F1932" s="286"/>
      <c r="H1932" s="288"/>
    </row>
    <row r="1933" spans="1:8">
      <c r="A1933" s="286"/>
      <c r="B1933" s="271"/>
      <c r="D1933" s="286"/>
      <c r="E1933" s="287"/>
      <c r="F1933" s="286"/>
      <c r="H1933" s="288"/>
    </row>
    <row r="1934" spans="1:8">
      <c r="A1934" s="286"/>
      <c r="B1934" s="271"/>
      <c r="D1934" s="286"/>
      <c r="E1934" s="287"/>
      <c r="F1934" s="286"/>
      <c r="H1934" s="288"/>
    </row>
    <row r="1935" spans="1:8">
      <c r="A1935" s="286"/>
      <c r="B1935" s="271"/>
      <c r="D1935" s="286"/>
      <c r="E1935" s="287"/>
      <c r="F1935" s="286"/>
      <c r="H1935" s="288"/>
    </row>
    <row r="1936" spans="1:8">
      <c r="A1936" s="286"/>
      <c r="B1936" s="271"/>
      <c r="D1936" s="286"/>
      <c r="E1936" s="287"/>
      <c r="F1936" s="286"/>
      <c r="H1936" s="288"/>
    </row>
    <row r="1937" spans="1:8">
      <c r="A1937" s="286"/>
      <c r="B1937" s="271"/>
      <c r="D1937" s="286"/>
      <c r="E1937" s="287"/>
      <c r="F1937" s="286"/>
      <c r="H1937" s="288"/>
    </row>
    <row r="1938" spans="1:8">
      <c r="A1938" s="286"/>
      <c r="B1938" s="271"/>
      <c r="D1938" s="286"/>
      <c r="E1938" s="287"/>
      <c r="F1938" s="286"/>
      <c r="H1938" s="288"/>
    </row>
    <row r="1939" spans="1:8">
      <c r="A1939" s="286"/>
      <c r="B1939" s="271"/>
      <c r="D1939" s="286"/>
      <c r="E1939" s="287"/>
      <c r="F1939" s="286"/>
      <c r="H1939" s="288"/>
    </row>
    <row r="1940" spans="1:8">
      <c r="A1940" s="286"/>
      <c r="B1940" s="271"/>
      <c r="D1940" s="286"/>
      <c r="E1940" s="287"/>
      <c r="F1940" s="286"/>
      <c r="H1940" s="288"/>
    </row>
    <row r="1941" spans="1:8">
      <c r="A1941" s="286"/>
      <c r="B1941" s="271"/>
      <c r="D1941" s="286"/>
      <c r="E1941" s="287"/>
      <c r="F1941" s="286"/>
      <c r="H1941" s="288"/>
    </row>
    <row r="1942" spans="1:8">
      <c r="A1942" s="286"/>
      <c r="B1942" s="271"/>
      <c r="D1942" s="286"/>
      <c r="E1942" s="287"/>
      <c r="F1942" s="286"/>
      <c r="H1942" s="288"/>
    </row>
    <row r="1943" spans="1:8">
      <c r="A1943" s="286"/>
      <c r="B1943" s="271"/>
      <c r="D1943" s="286"/>
      <c r="E1943" s="287"/>
      <c r="F1943" s="286"/>
      <c r="H1943" s="288"/>
    </row>
    <row r="1944" spans="1:8">
      <c r="A1944" s="286"/>
      <c r="B1944" s="271"/>
      <c r="D1944" s="286"/>
      <c r="E1944" s="287"/>
      <c r="F1944" s="286"/>
      <c r="H1944" s="288"/>
    </row>
    <row r="1945" spans="1:8">
      <c r="A1945" s="286"/>
      <c r="B1945" s="271"/>
      <c r="D1945" s="286"/>
      <c r="E1945" s="287"/>
      <c r="F1945" s="286"/>
      <c r="H1945" s="288"/>
    </row>
    <row r="1946" spans="1:8">
      <c r="A1946" s="286"/>
      <c r="B1946" s="271"/>
      <c r="D1946" s="286"/>
      <c r="E1946" s="287"/>
      <c r="F1946" s="286"/>
      <c r="H1946" s="288"/>
    </row>
    <row r="1947" spans="1:8">
      <c r="A1947" s="286"/>
      <c r="B1947" s="271"/>
      <c r="D1947" s="286"/>
      <c r="E1947" s="287"/>
      <c r="F1947" s="286"/>
      <c r="H1947" s="288"/>
    </row>
    <row r="1948" spans="1:8">
      <c r="A1948" s="286"/>
      <c r="B1948" s="271"/>
      <c r="D1948" s="286"/>
      <c r="E1948" s="287"/>
      <c r="F1948" s="286"/>
      <c r="H1948" s="288"/>
    </row>
    <row r="1949" spans="1:8">
      <c r="A1949" s="286"/>
      <c r="B1949" s="271"/>
      <c r="D1949" s="286"/>
      <c r="E1949" s="287"/>
      <c r="F1949" s="286"/>
      <c r="H1949" s="288"/>
    </row>
    <row r="1950" spans="1:8">
      <c r="A1950" s="286"/>
      <c r="B1950" s="271"/>
      <c r="D1950" s="286"/>
      <c r="E1950" s="287"/>
      <c r="F1950" s="286"/>
      <c r="H1950" s="288"/>
    </row>
    <row r="1951" spans="1:8">
      <c r="A1951" s="286"/>
      <c r="B1951" s="271"/>
      <c r="D1951" s="286"/>
      <c r="E1951" s="287"/>
      <c r="F1951" s="286"/>
      <c r="H1951" s="288"/>
    </row>
    <row r="1952" spans="1:8">
      <c r="A1952" s="286"/>
      <c r="B1952" s="271"/>
      <c r="D1952" s="286"/>
      <c r="E1952" s="287"/>
      <c r="F1952" s="286"/>
      <c r="H1952" s="288"/>
    </row>
    <row r="1953" spans="1:8">
      <c r="A1953" s="286"/>
      <c r="B1953" s="271"/>
      <c r="D1953" s="286"/>
      <c r="E1953" s="287"/>
      <c r="F1953" s="286"/>
      <c r="H1953" s="288"/>
    </row>
    <row r="1954" spans="1:8">
      <c r="A1954" s="286"/>
      <c r="B1954" s="271"/>
      <c r="D1954" s="286"/>
      <c r="E1954" s="287"/>
      <c r="F1954" s="286"/>
      <c r="H1954" s="288"/>
    </row>
    <row r="1955" spans="1:8">
      <c r="A1955" s="286"/>
      <c r="B1955" s="271"/>
      <c r="D1955" s="286"/>
      <c r="E1955" s="287"/>
      <c r="F1955" s="286"/>
      <c r="H1955" s="288"/>
    </row>
    <row r="1956" spans="1:8">
      <c r="A1956" s="286"/>
      <c r="B1956" s="271"/>
      <c r="D1956" s="286"/>
      <c r="E1956" s="287"/>
      <c r="F1956" s="286"/>
      <c r="H1956" s="288"/>
    </row>
    <row r="1957" spans="1:8">
      <c r="A1957" s="286"/>
      <c r="B1957" s="271"/>
      <c r="D1957" s="286"/>
      <c r="E1957" s="287"/>
      <c r="F1957" s="286"/>
      <c r="H1957" s="288"/>
    </row>
    <row r="1958" spans="1:8">
      <c r="A1958" s="286"/>
      <c r="B1958" s="271"/>
      <c r="D1958" s="286"/>
      <c r="E1958" s="287"/>
      <c r="F1958" s="286"/>
      <c r="H1958" s="288"/>
    </row>
    <row r="1959" spans="1:8">
      <c r="A1959" s="286"/>
      <c r="B1959" s="271"/>
      <c r="D1959" s="286"/>
      <c r="E1959" s="287"/>
      <c r="F1959" s="286"/>
      <c r="H1959" s="288"/>
    </row>
    <row r="1960" spans="1:8">
      <c r="A1960" s="286"/>
      <c r="B1960" s="271"/>
      <c r="D1960" s="286"/>
      <c r="E1960" s="287"/>
      <c r="F1960" s="286"/>
      <c r="H1960" s="288"/>
    </row>
    <row r="1961" spans="1:8">
      <c r="A1961" s="286"/>
      <c r="B1961" s="271"/>
      <c r="D1961" s="286"/>
      <c r="E1961" s="287"/>
      <c r="F1961" s="286"/>
      <c r="H1961" s="288"/>
    </row>
    <row r="1962" spans="1:8">
      <c r="A1962" s="286"/>
      <c r="B1962" s="271"/>
      <c r="D1962" s="286"/>
      <c r="E1962" s="287"/>
      <c r="F1962" s="286"/>
      <c r="H1962" s="288"/>
    </row>
    <row r="1963" spans="1:8">
      <c r="A1963" s="286"/>
      <c r="B1963" s="271"/>
      <c r="D1963" s="286"/>
      <c r="E1963" s="287"/>
      <c r="F1963" s="286"/>
      <c r="H1963" s="288"/>
    </row>
    <row r="1964" spans="1:8">
      <c r="A1964" s="286"/>
      <c r="B1964" s="271"/>
      <c r="D1964" s="286"/>
      <c r="E1964" s="287"/>
      <c r="F1964" s="286"/>
      <c r="H1964" s="288"/>
    </row>
    <row r="1965" spans="1:8">
      <c r="A1965" s="286"/>
      <c r="B1965" s="271"/>
      <c r="D1965" s="286"/>
      <c r="E1965" s="287"/>
      <c r="F1965" s="286"/>
      <c r="H1965" s="288"/>
    </row>
    <row r="1966" spans="1:8">
      <c r="A1966" s="286"/>
      <c r="B1966" s="271"/>
      <c r="D1966" s="286"/>
      <c r="E1966" s="287"/>
      <c r="F1966" s="286"/>
      <c r="H1966" s="288"/>
    </row>
    <row r="1967" spans="1:8">
      <c r="A1967" s="286"/>
      <c r="B1967" s="271"/>
      <c r="D1967" s="286"/>
      <c r="E1967" s="287"/>
      <c r="F1967" s="286"/>
      <c r="H1967" s="288"/>
    </row>
    <row r="1968" spans="1:8">
      <c r="A1968" s="286"/>
      <c r="B1968" s="271"/>
      <c r="D1968" s="286"/>
      <c r="E1968" s="287"/>
      <c r="F1968" s="286"/>
      <c r="H1968" s="288"/>
    </row>
    <row r="1969" spans="1:8">
      <c r="A1969" s="286"/>
      <c r="B1969" s="271"/>
      <c r="D1969" s="286"/>
      <c r="E1969" s="287"/>
      <c r="F1969" s="286"/>
      <c r="H1969" s="288"/>
    </row>
    <row r="1970" spans="1:8">
      <c r="A1970" s="286"/>
      <c r="B1970" s="271"/>
      <c r="D1970" s="286"/>
      <c r="E1970" s="287"/>
      <c r="F1970" s="286"/>
      <c r="H1970" s="288"/>
    </row>
    <row r="1971" spans="1:8">
      <c r="A1971" s="286"/>
      <c r="B1971" s="271"/>
      <c r="D1971" s="286"/>
      <c r="E1971" s="287"/>
      <c r="F1971" s="286"/>
      <c r="H1971" s="288"/>
    </row>
    <row r="1972" spans="1:8">
      <c r="A1972" s="286"/>
      <c r="B1972" s="271"/>
      <c r="D1972" s="286"/>
      <c r="E1972" s="287"/>
      <c r="F1972" s="286"/>
      <c r="H1972" s="288"/>
    </row>
    <row r="1973" spans="1:8">
      <c r="A1973" s="286"/>
      <c r="B1973" s="271"/>
      <c r="D1973" s="286"/>
      <c r="E1973" s="287"/>
      <c r="F1973" s="286"/>
      <c r="H1973" s="288"/>
    </row>
    <row r="1974" spans="1:8">
      <c r="A1974" s="286"/>
      <c r="B1974" s="271"/>
      <c r="D1974" s="286"/>
      <c r="E1974" s="287"/>
      <c r="F1974" s="286"/>
      <c r="H1974" s="288"/>
    </row>
    <row r="1975" spans="1:8">
      <c r="A1975" s="286"/>
      <c r="B1975" s="271"/>
      <c r="D1975" s="286"/>
      <c r="E1975" s="287"/>
      <c r="F1975" s="286"/>
      <c r="H1975" s="288"/>
    </row>
    <row r="1976" spans="1:8">
      <c r="A1976" s="286"/>
      <c r="B1976" s="271"/>
      <c r="D1976" s="286"/>
      <c r="E1976" s="287"/>
      <c r="F1976" s="286"/>
      <c r="H1976" s="288"/>
    </row>
    <row r="1977" spans="1:8">
      <c r="A1977" s="286"/>
      <c r="B1977" s="271"/>
      <c r="D1977" s="286"/>
      <c r="E1977" s="287"/>
      <c r="F1977" s="286"/>
      <c r="H1977" s="288"/>
    </row>
    <row r="1978" spans="1:8">
      <c r="A1978" s="286"/>
      <c r="B1978" s="271"/>
      <c r="D1978" s="286"/>
      <c r="E1978" s="287"/>
      <c r="F1978" s="286"/>
      <c r="H1978" s="288"/>
    </row>
    <row r="1979" spans="1:8">
      <c r="A1979" s="286"/>
      <c r="B1979" s="271"/>
      <c r="D1979" s="286"/>
      <c r="E1979" s="287"/>
      <c r="F1979" s="286"/>
      <c r="H1979" s="288"/>
    </row>
    <row r="1980" spans="1:8">
      <c r="A1980" s="286"/>
      <c r="B1980" s="271"/>
      <c r="D1980" s="286"/>
      <c r="E1980" s="287"/>
      <c r="F1980" s="286"/>
      <c r="H1980" s="288"/>
    </row>
    <row r="1981" spans="1:8">
      <c r="A1981" s="286"/>
      <c r="B1981" s="271"/>
      <c r="D1981" s="286"/>
      <c r="E1981" s="287"/>
      <c r="F1981" s="286"/>
      <c r="H1981" s="288"/>
    </row>
    <row r="1982" spans="1:8">
      <c r="A1982" s="286"/>
      <c r="B1982" s="271"/>
      <c r="D1982" s="286"/>
      <c r="E1982" s="287"/>
      <c r="F1982" s="286"/>
      <c r="H1982" s="288"/>
    </row>
    <row r="1983" spans="1:8">
      <c r="A1983" s="286"/>
      <c r="B1983" s="271"/>
      <c r="D1983" s="286"/>
      <c r="E1983" s="287"/>
      <c r="F1983" s="286"/>
      <c r="H1983" s="288"/>
    </row>
    <row r="1984" spans="1:8">
      <c r="A1984" s="286"/>
      <c r="B1984" s="271"/>
      <c r="D1984" s="286"/>
      <c r="E1984" s="287"/>
      <c r="F1984" s="286"/>
      <c r="H1984" s="288"/>
    </row>
    <row r="1985" spans="1:8">
      <c r="A1985" s="286"/>
      <c r="B1985" s="271"/>
      <c r="D1985" s="286"/>
      <c r="E1985" s="287"/>
      <c r="F1985" s="286"/>
      <c r="H1985" s="288"/>
    </row>
    <row r="1986" spans="1:8">
      <c r="A1986" s="286"/>
      <c r="B1986" s="271"/>
      <c r="D1986" s="286"/>
      <c r="E1986" s="287"/>
      <c r="F1986" s="286"/>
      <c r="H1986" s="288"/>
    </row>
    <row r="1987" spans="1:8">
      <c r="A1987" s="286"/>
      <c r="B1987" s="271"/>
      <c r="D1987" s="286"/>
      <c r="E1987" s="287"/>
      <c r="F1987" s="286"/>
      <c r="H1987" s="288"/>
    </row>
    <row r="1988" spans="1:8">
      <c r="A1988" s="286"/>
      <c r="B1988" s="271"/>
      <c r="D1988" s="286"/>
      <c r="E1988" s="287"/>
      <c r="F1988" s="286"/>
      <c r="H1988" s="288"/>
    </row>
    <row r="1989" spans="1:8">
      <c r="A1989" s="286"/>
      <c r="B1989" s="271"/>
      <c r="D1989" s="286"/>
      <c r="E1989" s="287"/>
      <c r="F1989" s="286"/>
      <c r="H1989" s="288"/>
    </row>
    <row r="1990" spans="1:8">
      <c r="A1990" s="286"/>
      <c r="B1990" s="271"/>
      <c r="D1990" s="286"/>
      <c r="E1990" s="287"/>
      <c r="F1990" s="286"/>
      <c r="H1990" s="288"/>
    </row>
    <row r="1991" spans="1:8">
      <c r="A1991" s="286"/>
      <c r="B1991" s="271"/>
      <c r="D1991" s="286"/>
      <c r="E1991" s="287"/>
      <c r="F1991" s="286"/>
      <c r="H1991" s="288"/>
    </row>
    <row r="1992" spans="1:8">
      <c r="A1992" s="286"/>
      <c r="B1992" s="271"/>
      <c r="D1992" s="286"/>
      <c r="E1992" s="287"/>
      <c r="F1992" s="286"/>
      <c r="H1992" s="288"/>
    </row>
    <row r="1993" spans="1:8">
      <c r="A1993" s="286"/>
      <c r="B1993" s="271"/>
      <c r="D1993" s="286"/>
      <c r="E1993" s="287"/>
      <c r="F1993" s="286"/>
      <c r="H1993" s="288"/>
    </row>
    <row r="1994" spans="1:8">
      <c r="A1994" s="286"/>
      <c r="B1994" s="271"/>
      <c r="D1994" s="286"/>
      <c r="E1994" s="287"/>
      <c r="F1994" s="286"/>
      <c r="H1994" s="288"/>
    </row>
    <row r="1995" spans="1:8">
      <c r="A1995" s="286"/>
      <c r="B1995" s="271"/>
      <c r="D1995" s="286"/>
      <c r="E1995" s="287"/>
      <c r="F1995" s="286"/>
      <c r="H1995" s="288"/>
    </row>
    <row r="1996" spans="1:8">
      <c r="A1996" s="286"/>
      <c r="B1996" s="271"/>
      <c r="D1996" s="286"/>
      <c r="E1996" s="287"/>
      <c r="F1996" s="286"/>
      <c r="H1996" s="288"/>
    </row>
    <row r="1997" spans="1:8">
      <c r="A1997" s="286"/>
      <c r="B1997" s="271"/>
      <c r="D1997" s="286"/>
      <c r="E1997" s="287"/>
      <c r="F1997" s="286"/>
      <c r="H1997" s="288"/>
    </row>
    <row r="1998" spans="1:8">
      <c r="A1998" s="286"/>
      <c r="B1998" s="271"/>
      <c r="D1998" s="286"/>
      <c r="E1998" s="287"/>
      <c r="F1998" s="286"/>
      <c r="H1998" s="288"/>
    </row>
    <row r="1999" spans="1:8">
      <c r="A1999" s="286"/>
      <c r="B1999" s="271"/>
      <c r="D1999" s="286"/>
      <c r="E1999" s="287"/>
      <c r="F1999" s="286"/>
      <c r="H1999" s="288"/>
    </row>
    <row r="2000" spans="1:8">
      <c r="A2000" s="286"/>
      <c r="B2000" s="271"/>
      <c r="D2000" s="286"/>
      <c r="E2000" s="287"/>
      <c r="F2000" s="286"/>
      <c r="H2000" s="288"/>
    </row>
    <row r="2001" spans="1:8">
      <c r="A2001" s="286"/>
      <c r="B2001" s="271"/>
      <c r="D2001" s="286"/>
      <c r="E2001" s="287"/>
      <c r="F2001" s="286"/>
      <c r="H2001" s="288"/>
    </row>
    <row r="2002" spans="1:8">
      <c r="A2002" s="286"/>
      <c r="B2002" s="271"/>
      <c r="D2002" s="286"/>
      <c r="E2002" s="287"/>
      <c r="F2002" s="286"/>
      <c r="H2002" s="288"/>
    </row>
    <row r="2003" spans="1:8">
      <c r="A2003" s="286"/>
      <c r="B2003" s="271"/>
      <c r="D2003" s="286"/>
      <c r="E2003" s="287"/>
      <c r="F2003" s="286"/>
      <c r="H2003" s="288"/>
    </row>
    <row r="2004" spans="1:8">
      <c r="A2004" s="286"/>
      <c r="B2004" s="271"/>
      <c r="D2004" s="286"/>
      <c r="E2004" s="287"/>
      <c r="F2004" s="286"/>
      <c r="H2004" s="288"/>
    </row>
    <row r="2005" spans="1:8">
      <c r="A2005" s="286"/>
      <c r="B2005" s="271"/>
      <c r="D2005" s="286"/>
      <c r="E2005" s="287"/>
      <c r="F2005" s="286"/>
      <c r="H2005" s="288"/>
    </row>
    <row r="2006" spans="1:8">
      <c r="A2006" s="286"/>
      <c r="B2006" s="271"/>
      <c r="D2006" s="286"/>
      <c r="E2006" s="287"/>
      <c r="F2006" s="286"/>
      <c r="H2006" s="288"/>
    </row>
    <row r="2007" spans="1:8">
      <c r="A2007" s="286"/>
      <c r="B2007" s="271"/>
      <c r="D2007" s="286"/>
      <c r="E2007" s="287"/>
      <c r="F2007" s="286"/>
      <c r="H2007" s="288"/>
    </row>
    <row r="2008" spans="1:8">
      <c r="A2008" s="286"/>
      <c r="B2008" s="271"/>
      <c r="D2008" s="286"/>
      <c r="E2008" s="287"/>
      <c r="F2008" s="286"/>
      <c r="H2008" s="288"/>
    </row>
    <row r="2009" spans="1:8">
      <c r="A2009" s="286"/>
      <c r="B2009" s="271"/>
      <c r="D2009" s="286"/>
      <c r="E2009" s="287"/>
      <c r="F2009" s="286"/>
      <c r="H2009" s="288"/>
    </row>
    <row r="2010" spans="1:8">
      <c r="A2010" s="286"/>
      <c r="B2010" s="271"/>
      <c r="D2010" s="286"/>
      <c r="E2010" s="287"/>
      <c r="F2010" s="286"/>
      <c r="H2010" s="288"/>
    </row>
    <row r="2011" spans="1:8">
      <c r="A2011" s="286"/>
      <c r="B2011" s="271"/>
      <c r="D2011" s="286"/>
      <c r="E2011" s="287"/>
      <c r="F2011" s="286"/>
      <c r="H2011" s="288"/>
    </row>
    <row r="2012" spans="1:8">
      <c r="A2012" s="286"/>
      <c r="B2012" s="271"/>
      <c r="D2012" s="286"/>
      <c r="E2012" s="287"/>
      <c r="F2012" s="286"/>
      <c r="H2012" s="288"/>
    </row>
    <row r="2013" spans="1:8">
      <c r="A2013" s="286"/>
      <c r="B2013" s="271"/>
      <c r="D2013" s="286"/>
      <c r="E2013" s="287"/>
      <c r="F2013" s="286"/>
      <c r="H2013" s="288"/>
    </row>
    <row r="2014" spans="1:8">
      <c r="A2014" s="286"/>
      <c r="B2014" s="271"/>
      <c r="D2014" s="286"/>
      <c r="E2014" s="287"/>
      <c r="F2014" s="286"/>
      <c r="H2014" s="288"/>
    </row>
    <row r="2015" spans="1:8">
      <c r="A2015" s="286"/>
      <c r="B2015" s="271"/>
      <c r="D2015" s="286"/>
      <c r="E2015" s="287"/>
      <c r="F2015" s="286"/>
      <c r="H2015" s="288"/>
    </row>
    <row r="2016" spans="1:8">
      <c r="A2016" s="286"/>
      <c r="B2016" s="271"/>
      <c r="D2016" s="286"/>
      <c r="E2016" s="287"/>
      <c r="F2016" s="286"/>
      <c r="H2016" s="288"/>
    </row>
    <row r="2017" spans="1:8">
      <c r="A2017" s="286"/>
      <c r="B2017" s="271"/>
      <c r="D2017" s="286"/>
      <c r="E2017" s="287"/>
      <c r="F2017" s="286"/>
      <c r="H2017" s="288"/>
    </row>
    <row r="2018" spans="1:8">
      <c r="A2018" s="286"/>
      <c r="B2018" s="271"/>
      <c r="D2018" s="286"/>
      <c r="E2018" s="287"/>
      <c r="F2018" s="286"/>
      <c r="H2018" s="288"/>
    </row>
    <row r="2019" spans="1:8">
      <c r="A2019" s="286"/>
      <c r="B2019" s="271"/>
      <c r="D2019" s="286"/>
      <c r="E2019" s="287"/>
      <c r="F2019" s="286"/>
      <c r="H2019" s="288"/>
    </row>
    <row r="2020" spans="1:8">
      <c r="A2020" s="286"/>
      <c r="B2020" s="271"/>
      <c r="D2020" s="286"/>
      <c r="E2020" s="287"/>
      <c r="F2020" s="286"/>
      <c r="H2020" s="288"/>
    </row>
    <row r="2021" spans="1:8">
      <c r="A2021" s="286"/>
      <c r="B2021" s="271"/>
      <c r="D2021" s="286"/>
      <c r="E2021" s="287"/>
      <c r="F2021" s="286"/>
      <c r="H2021" s="288"/>
    </row>
    <row r="2022" spans="1:8">
      <c r="A2022" s="286"/>
      <c r="B2022" s="271"/>
      <c r="D2022" s="286"/>
      <c r="E2022" s="287"/>
      <c r="F2022" s="286"/>
      <c r="H2022" s="288"/>
    </row>
    <row r="2023" spans="1:8">
      <c r="A2023" s="286"/>
      <c r="B2023" s="271"/>
      <c r="D2023" s="286"/>
      <c r="E2023" s="287"/>
      <c r="F2023" s="286"/>
      <c r="H2023" s="288"/>
    </row>
    <row r="2024" spans="1:8">
      <c r="A2024" s="286"/>
      <c r="B2024" s="271"/>
      <c r="D2024" s="286"/>
      <c r="E2024" s="287"/>
      <c r="F2024" s="286"/>
      <c r="H2024" s="288"/>
    </row>
    <row r="2025" spans="1:8">
      <c r="A2025" s="286"/>
      <c r="B2025" s="271"/>
      <c r="D2025" s="286"/>
      <c r="E2025" s="287"/>
      <c r="F2025" s="286"/>
      <c r="H2025" s="288"/>
    </row>
    <row r="2026" spans="1:8">
      <c r="A2026" s="286"/>
      <c r="B2026" s="271"/>
      <c r="D2026" s="286"/>
      <c r="E2026" s="287"/>
      <c r="F2026" s="286"/>
      <c r="H2026" s="288"/>
    </row>
    <row r="2027" spans="1:8">
      <c r="A2027" s="286"/>
      <c r="B2027" s="271"/>
      <c r="D2027" s="286"/>
      <c r="E2027" s="287"/>
      <c r="F2027" s="286"/>
      <c r="H2027" s="288"/>
    </row>
    <row r="2028" spans="1:8">
      <c r="A2028" s="286"/>
      <c r="B2028" s="271"/>
      <c r="D2028" s="286"/>
      <c r="E2028" s="287"/>
      <c r="F2028" s="286"/>
      <c r="H2028" s="288"/>
    </row>
    <row r="2029" spans="1:8">
      <c r="A2029" s="286"/>
      <c r="B2029" s="271"/>
      <c r="D2029" s="286"/>
      <c r="E2029" s="287"/>
      <c r="F2029" s="286"/>
      <c r="H2029" s="288"/>
    </row>
    <row r="2030" spans="1:8">
      <c r="A2030" s="286"/>
      <c r="B2030" s="271"/>
      <c r="D2030" s="286"/>
      <c r="E2030" s="287"/>
      <c r="F2030" s="286"/>
      <c r="H2030" s="288"/>
    </row>
    <row r="2031" spans="1:8">
      <c r="A2031" s="286"/>
      <c r="B2031" s="271"/>
      <c r="D2031" s="286"/>
      <c r="E2031" s="287"/>
      <c r="F2031" s="286"/>
      <c r="H2031" s="288"/>
    </row>
    <row r="2032" spans="1:8">
      <c r="A2032" s="286"/>
      <c r="B2032" s="271"/>
      <c r="D2032" s="286"/>
      <c r="E2032" s="287"/>
      <c r="F2032" s="286"/>
      <c r="H2032" s="288"/>
    </row>
    <row r="2033" spans="1:8">
      <c r="A2033" s="286"/>
      <c r="B2033" s="271"/>
      <c r="D2033" s="286"/>
      <c r="E2033" s="287"/>
      <c r="F2033" s="286"/>
      <c r="H2033" s="288"/>
    </row>
    <row r="2034" spans="1:8">
      <c r="A2034" s="286"/>
      <c r="B2034" s="271"/>
      <c r="D2034" s="286"/>
      <c r="E2034" s="287"/>
      <c r="F2034" s="286"/>
      <c r="H2034" s="288"/>
    </row>
    <row r="2035" spans="1:8">
      <c r="A2035" s="286"/>
      <c r="B2035" s="271"/>
      <c r="D2035" s="286"/>
      <c r="E2035" s="287"/>
      <c r="F2035" s="286"/>
      <c r="H2035" s="288"/>
    </row>
    <row r="2036" spans="1:8">
      <c r="A2036" s="286"/>
      <c r="B2036" s="271"/>
      <c r="D2036" s="286"/>
      <c r="E2036" s="287"/>
      <c r="F2036" s="286"/>
      <c r="H2036" s="288"/>
    </row>
    <row r="2037" spans="1:8">
      <c r="A2037" s="286"/>
      <c r="B2037" s="271"/>
      <c r="D2037" s="286"/>
      <c r="E2037" s="287"/>
      <c r="F2037" s="286"/>
      <c r="H2037" s="288"/>
    </row>
    <row r="2038" spans="1:8">
      <c r="A2038" s="286"/>
      <c r="B2038" s="271"/>
      <c r="D2038" s="286"/>
      <c r="E2038" s="287"/>
      <c r="F2038" s="286"/>
      <c r="H2038" s="288"/>
    </row>
    <row r="2039" spans="1:8">
      <c r="A2039" s="286"/>
      <c r="B2039" s="271"/>
      <c r="D2039" s="286"/>
      <c r="E2039" s="287"/>
      <c r="F2039" s="286"/>
      <c r="H2039" s="288"/>
    </row>
    <row r="2040" spans="1:8">
      <c r="A2040" s="286"/>
      <c r="B2040" s="271"/>
      <c r="D2040" s="286"/>
      <c r="E2040" s="287"/>
      <c r="F2040" s="286"/>
      <c r="H2040" s="288"/>
    </row>
    <row r="2041" spans="1:8">
      <c r="A2041" s="286"/>
      <c r="B2041" s="271"/>
      <c r="D2041" s="286"/>
      <c r="E2041" s="287"/>
      <c r="F2041" s="286"/>
      <c r="H2041" s="288"/>
    </row>
    <row r="2042" spans="1:8">
      <c r="A2042" s="286"/>
      <c r="B2042" s="271"/>
      <c r="D2042" s="286"/>
      <c r="E2042" s="287"/>
      <c r="F2042" s="286"/>
      <c r="H2042" s="288"/>
    </row>
    <row r="2043" spans="1:8">
      <c r="A2043" s="286"/>
      <c r="B2043" s="271"/>
      <c r="D2043" s="286"/>
      <c r="E2043" s="287"/>
      <c r="F2043" s="286"/>
      <c r="H2043" s="288"/>
    </row>
    <row r="2044" spans="1:8">
      <c r="A2044" s="286"/>
      <c r="B2044" s="271"/>
      <c r="D2044" s="286"/>
      <c r="E2044" s="287"/>
      <c r="F2044" s="286"/>
      <c r="H2044" s="288"/>
    </row>
    <row r="2045" spans="1:8">
      <c r="A2045" s="286"/>
      <c r="B2045" s="271"/>
      <c r="D2045" s="286"/>
      <c r="E2045" s="287"/>
      <c r="F2045" s="286"/>
      <c r="H2045" s="288"/>
    </row>
    <row r="2046" spans="1:8">
      <c r="A2046" s="286"/>
      <c r="B2046" s="271"/>
      <c r="D2046" s="286"/>
      <c r="E2046" s="287"/>
      <c r="F2046" s="286"/>
      <c r="H2046" s="288"/>
    </row>
    <row r="2047" spans="1:8">
      <c r="A2047" s="286"/>
      <c r="B2047" s="271"/>
      <c r="D2047" s="286"/>
      <c r="E2047" s="287"/>
      <c r="F2047" s="286"/>
      <c r="H2047" s="288"/>
    </row>
    <row r="2048" spans="1:8">
      <c r="A2048" s="286"/>
      <c r="B2048" s="271"/>
      <c r="D2048" s="286"/>
      <c r="E2048" s="287"/>
      <c r="F2048" s="286"/>
      <c r="H2048" s="288"/>
    </row>
    <row r="2049" spans="1:8">
      <c r="A2049" s="286"/>
      <c r="B2049" s="271"/>
      <c r="D2049" s="286"/>
      <c r="E2049" s="287"/>
      <c r="F2049" s="286"/>
      <c r="H2049" s="288"/>
    </row>
    <row r="2050" spans="1:8">
      <c r="A2050" s="286"/>
      <c r="B2050" s="271"/>
      <c r="D2050" s="286"/>
      <c r="E2050" s="287"/>
      <c r="F2050" s="286"/>
      <c r="H2050" s="288"/>
    </row>
    <row r="2051" spans="1:8">
      <c r="A2051" s="286"/>
      <c r="B2051" s="271"/>
      <c r="D2051" s="286"/>
      <c r="E2051" s="287"/>
      <c r="F2051" s="286"/>
      <c r="H2051" s="288"/>
    </row>
    <row r="2052" spans="1:8">
      <c r="A2052" s="286"/>
      <c r="B2052" s="271"/>
      <c r="D2052" s="286"/>
      <c r="E2052" s="287"/>
      <c r="F2052" s="286"/>
      <c r="H2052" s="288"/>
    </row>
    <row r="2053" spans="1:8">
      <c r="A2053" s="286"/>
      <c r="B2053" s="271"/>
      <c r="D2053" s="286"/>
      <c r="E2053" s="287"/>
      <c r="F2053" s="286"/>
      <c r="H2053" s="288"/>
    </row>
    <row r="2054" spans="1:8">
      <c r="A2054" s="286"/>
      <c r="B2054" s="271"/>
      <c r="D2054" s="286"/>
      <c r="E2054" s="287"/>
      <c r="F2054" s="286"/>
      <c r="H2054" s="288"/>
    </row>
    <row r="2055" spans="1:8">
      <c r="A2055" s="286"/>
      <c r="B2055" s="271"/>
      <c r="D2055" s="286"/>
      <c r="E2055" s="287"/>
      <c r="F2055" s="286"/>
      <c r="H2055" s="288"/>
    </row>
    <row r="2056" spans="1:8">
      <c r="A2056" s="286"/>
      <c r="B2056" s="271"/>
      <c r="D2056" s="286"/>
      <c r="E2056" s="287"/>
      <c r="F2056" s="286"/>
      <c r="H2056" s="288"/>
    </row>
    <row r="2057" spans="1:8">
      <c r="A2057" s="286"/>
      <c r="B2057" s="271"/>
      <c r="D2057" s="286"/>
      <c r="E2057" s="287"/>
      <c r="F2057" s="286"/>
      <c r="H2057" s="288"/>
    </row>
    <row r="2058" spans="1:8">
      <c r="A2058" s="286"/>
      <c r="B2058" s="271"/>
      <c r="D2058" s="286"/>
      <c r="E2058" s="287"/>
      <c r="F2058" s="286"/>
      <c r="H2058" s="288"/>
    </row>
    <row r="2059" spans="1:8">
      <c r="A2059" s="286"/>
      <c r="B2059" s="271"/>
      <c r="D2059" s="286"/>
      <c r="E2059" s="287"/>
      <c r="F2059" s="286"/>
      <c r="H2059" s="288"/>
    </row>
    <row r="2060" spans="1:8">
      <c r="A2060" s="286"/>
      <c r="B2060" s="271"/>
      <c r="D2060" s="286"/>
      <c r="E2060" s="287"/>
      <c r="F2060" s="286"/>
      <c r="H2060" s="288"/>
    </row>
    <row r="2061" spans="1:8">
      <c r="A2061" s="286"/>
      <c r="B2061" s="271"/>
      <c r="D2061" s="286"/>
      <c r="E2061" s="287"/>
      <c r="F2061" s="286"/>
      <c r="H2061" s="288"/>
    </row>
    <row r="2062" spans="1:8">
      <c r="A2062" s="286"/>
      <c r="B2062" s="271"/>
      <c r="D2062" s="286"/>
      <c r="E2062" s="287"/>
      <c r="F2062" s="286"/>
      <c r="H2062" s="288"/>
    </row>
    <row r="2063" spans="1:8">
      <c r="A2063" s="286"/>
      <c r="B2063" s="271"/>
      <c r="D2063" s="286"/>
      <c r="E2063" s="287"/>
      <c r="F2063" s="286"/>
      <c r="H2063" s="288"/>
    </row>
    <row r="2064" spans="1:8">
      <c r="A2064" s="286"/>
      <c r="B2064" s="271"/>
      <c r="D2064" s="286"/>
      <c r="E2064" s="287"/>
      <c r="F2064" s="286"/>
      <c r="H2064" s="288"/>
    </row>
    <row r="2065" spans="1:8">
      <c r="A2065" s="286"/>
      <c r="B2065" s="271"/>
      <c r="D2065" s="286"/>
      <c r="E2065" s="287"/>
      <c r="F2065" s="286"/>
      <c r="H2065" s="288"/>
    </row>
    <row r="2066" spans="1:8">
      <c r="A2066" s="286"/>
      <c r="B2066" s="271"/>
      <c r="D2066" s="286"/>
      <c r="E2066" s="287"/>
      <c r="F2066" s="286"/>
      <c r="H2066" s="288"/>
    </row>
    <row r="2067" spans="1:8">
      <c r="A2067" s="286"/>
      <c r="B2067" s="271"/>
      <c r="D2067" s="286"/>
      <c r="E2067" s="287"/>
      <c r="F2067" s="286"/>
      <c r="H2067" s="288"/>
    </row>
    <row r="2068" spans="1:8">
      <c r="A2068" s="286"/>
      <c r="B2068" s="271"/>
      <c r="D2068" s="286"/>
      <c r="E2068" s="287"/>
      <c r="F2068" s="286"/>
      <c r="H2068" s="288"/>
    </row>
    <row r="2069" spans="1:8">
      <c r="A2069" s="286"/>
      <c r="B2069" s="271"/>
      <c r="D2069" s="286"/>
      <c r="E2069" s="287"/>
      <c r="F2069" s="286"/>
      <c r="H2069" s="288"/>
    </row>
    <row r="2070" spans="1:8">
      <c r="A2070" s="286"/>
      <c r="B2070" s="271"/>
      <c r="D2070" s="286"/>
      <c r="E2070" s="287"/>
      <c r="F2070" s="286"/>
      <c r="H2070" s="288"/>
    </row>
    <row r="2071" spans="1:8">
      <c r="A2071" s="286"/>
      <c r="B2071" s="271"/>
      <c r="D2071" s="286"/>
      <c r="E2071" s="287"/>
      <c r="F2071" s="286"/>
      <c r="H2071" s="288"/>
    </row>
    <row r="2072" spans="1:8">
      <c r="A2072" s="286"/>
      <c r="B2072" s="271"/>
      <c r="D2072" s="286"/>
      <c r="E2072" s="287"/>
      <c r="F2072" s="286"/>
      <c r="H2072" s="288"/>
    </row>
    <row r="2073" spans="1:8">
      <c r="A2073" s="286"/>
      <c r="B2073" s="271"/>
      <c r="D2073" s="286"/>
      <c r="E2073" s="287"/>
      <c r="F2073" s="286"/>
      <c r="H2073" s="288"/>
    </row>
    <row r="2074" spans="1:8">
      <c r="A2074" s="286"/>
      <c r="B2074" s="271"/>
      <c r="D2074" s="286"/>
      <c r="E2074" s="287"/>
      <c r="F2074" s="286"/>
      <c r="H2074" s="288"/>
    </row>
    <row r="2075" spans="1:8">
      <c r="A2075" s="286"/>
      <c r="B2075" s="271"/>
      <c r="D2075" s="286"/>
      <c r="E2075" s="287"/>
      <c r="F2075" s="286"/>
      <c r="H2075" s="288"/>
    </row>
    <row r="2076" spans="1:8">
      <c r="A2076" s="286"/>
      <c r="B2076" s="271"/>
      <c r="D2076" s="286"/>
      <c r="E2076" s="287"/>
      <c r="F2076" s="286"/>
      <c r="H2076" s="288"/>
    </row>
    <row r="2077" spans="1:8">
      <c r="A2077" s="286"/>
      <c r="B2077" s="271"/>
      <c r="D2077" s="286"/>
      <c r="E2077" s="287"/>
      <c r="F2077" s="286"/>
      <c r="H2077" s="288"/>
    </row>
    <row r="2078" spans="1:8">
      <c r="A2078" s="286"/>
      <c r="B2078" s="271"/>
      <c r="D2078" s="286"/>
      <c r="E2078" s="287"/>
      <c r="F2078" s="286"/>
      <c r="H2078" s="288"/>
    </row>
    <row r="2079" spans="1:8">
      <c r="A2079" s="286"/>
      <c r="B2079" s="271"/>
      <c r="D2079" s="286"/>
      <c r="E2079" s="287"/>
      <c r="F2079" s="286"/>
      <c r="H2079" s="288"/>
    </row>
    <row r="2080" spans="1:8">
      <c r="A2080" s="286"/>
      <c r="B2080" s="271"/>
      <c r="D2080" s="286"/>
      <c r="E2080" s="287"/>
      <c r="F2080" s="286"/>
      <c r="H2080" s="288"/>
    </row>
    <row r="2081" spans="1:8">
      <c r="A2081" s="286"/>
      <c r="B2081" s="271"/>
      <c r="D2081" s="286"/>
      <c r="E2081" s="287"/>
      <c r="F2081" s="286"/>
      <c r="H2081" s="288"/>
    </row>
    <row r="2082" spans="1:8">
      <c r="A2082" s="286"/>
      <c r="B2082" s="271"/>
      <c r="D2082" s="286"/>
      <c r="E2082" s="287"/>
      <c r="F2082" s="286"/>
      <c r="H2082" s="288"/>
    </row>
    <row r="2083" spans="1:8">
      <c r="A2083" s="286"/>
      <c r="B2083" s="271"/>
      <c r="D2083" s="286"/>
      <c r="E2083" s="287"/>
      <c r="F2083" s="286"/>
      <c r="H2083" s="288"/>
    </row>
    <row r="2084" spans="1:8">
      <c r="A2084" s="286"/>
      <c r="B2084" s="271"/>
      <c r="D2084" s="286"/>
      <c r="E2084" s="287"/>
      <c r="F2084" s="286"/>
      <c r="H2084" s="288"/>
    </row>
    <row r="2085" spans="1:8">
      <c r="A2085" s="286"/>
      <c r="B2085" s="271"/>
      <c r="D2085" s="286"/>
      <c r="E2085" s="287"/>
      <c r="F2085" s="286"/>
      <c r="H2085" s="288"/>
    </row>
    <row r="2086" spans="1:8">
      <c r="A2086" s="286"/>
      <c r="B2086" s="271"/>
      <c r="D2086" s="286"/>
      <c r="E2086" s="287"/>
      <c r="F2086" s="286"/>
      <c r="H2086" s="288"/>
    </row>
    <row r="2087" spans="1:8">
      <c r="A2087" s="286"/>
      <c r="B2087" s="271"/>
      <c r="D2087" s="286"/>
      <c r="E2087" s="287"/>
      <c r="F2087" s="286"/>
      <c r="H2087" s="288"/>
    </row>
    <row r="2088" spans="1:8">
      <c r="A2088" s="286"/>
      <c r="B2088" s="271"/>
      <c r="D2088" s="286"/>
      <c r="E2088" s="287"/>
      <c r="F2088" s="286"/>
      <c r="H2088" s="288"/>
    </row>
    <row r="2089" spans="1:8">
      <c r="A2089" s="286"/>
      <c r="B2089" s="271"/>
      <c r="D2089" s="286"/>
      <c r="E2089" s="287"/>
      <c r="F2089" s="286"/>
      <c r="H2089" s="288"/>
    </row>
    <row r="2090" spans="1:8">
      <c r="A2090" s="286"/>
      <c r="B2090" s="271"/>
      <c r="D2090" s="286"/>
      <c r="E2090" s="287"/>
      <c r="F2090" s="286"/>
      <c r="H2090" s="288"/>
    </row>
    <row r="2091" spans="1:8">
      <c r="A2091" s="286"/>
      <c r="B2091" s="271"/>
      <c r="D2091" s="286"/>
      <c r="E2091" s="287"/>
      <c r="F2091" s="286"/>
      <c r="H2091" s="288"/>
    </row>
    <row r="2092" spans="1:8">
      <c r="A2092" s="286"/>
      <c r="B2092" s="271"/>
      <c r="D2092" s="286"/>
      <c r="E2092" s="287"/>
      <c r="F2092" s="286"/>
      <c r="H2092" s="288"/>
    </row>
    <row r="2093" spans="1:8">
      <c r="A2093" s="286"/>
      <c r="B2093" s="271"/>
      <c r="D2093" s="286"/>
      <c r="E2093" s="287"/>
      <c r="F2093" s="286"/>
      <c r="H2093" s="288"/>
    </row>
    <row r="2094" spans="1:8">
      <c r="A2094" s="286"/>
      <c r="B2094" s="271"/>
      <c r="D2094" s="286"/>
      <c r="E2094" s="287"/>
      <c r="F2094" s="286"/>
      <c r="H2094" s="288"/>
    </row>
    <row r="2095" spans="1:8">
      <c r="A2095" s="286"/>
      <c r="B2095" s="271"/>
      <c r="D2095" s="286"/>
      <c r="E2095" s="287"/>
      <c r="F2095" s="286"/>
      <c r="H2095" s="288"/>
    </row>
    <row r="2096" spans="1:8">
      <c r="A2096" s="286"/>
      <c r="B2096" s="271"/>
      <c r="D2096" s="286"/>
      <c r="E2096" s="287"/>
      <c r="F2096" s="286"/>
      <c r="H2096" s="288"/>
    </row>
    <row r="2097" spans="1:8">
      <c r="A2097" s="286"/>
      <c r="B2097" s="271"/>
      <c r="D2097" s="286"/>
      <c r="E2097" s="287"/>
      <c r="F2097" s="286"/>
      <c r="H2097" s="288"/>
    </row>
    <row r="2098" spans="1:8">
      <c r="A2098" s="286"/>
      <c r="B2098" s="271"/>
      <c r="D2098" s="286"/>
      <c r="E2098" s="287"/>
      <c r="F2098" s="286"/>
      <c r="H2098" s="288"/>
    </row>
    <row r="2099" spans="1:8">
      <c r="A2099" s="286"/>
      <c r="B2099" s="271"/>
      <c r="D2099" s="286"/>
      <c r="E2099" s="287"/>
      <c r="F2099" s="286"/>
      <c r="H2099" s="288"/>
    </row>
    <row r="2100" spans="1:8">
      <c r="A2100" s="286"/>
      <c r="B2100" s="271"/>
      <c r="D2100" s="286"/>
      <c r="E2100" s="287"/>
      <c r="F2100" s="286"/>
      <c r="H2100" s="288"/>
    </row>
    <row r="2101" spans="1:8">
      <c r="A2101" s="286"/>
      <c r="B2101" s="271"/>
      <c r="D2101" s="286"/>
      <c r="E2101" s="287"/>
      <c r="F2101" s="286"/>
      <c r="H2101" s="288"/>
    </row>
    <row r="2102" spans="1:8">
      <c r="A2102" s="286"/>
      <c r="B2102" s="271"/>
      <c r="D2102" s="286"/>
      <c r="E2102" s="287"/>
      <c r="F2102" s="286"/>
      <c r="H2102" s="288"/>
    </row>
    <row r="2103" spans="1:8">
      <c r="A2103" s="286"/>
      <c r="B2103" s="271"/>
      <c r="D2103" s="286"/>
      <c r="E2103" s="287"/>
      <c r="F2103" s="286"/>
      <c r="H2103" s="288"/>
    </row>
    <row r="2104" spans="1:8">
      <c r="A2104" s="286"/>
      <c r="B2104" s="271"/>
      <c r="D2104" s="286"/>
      <c r="E2104" s="287"/>
      <c r="F2104" s="286"/>
      <c r="H2104" s="288"/>
    </row>
    <row r="2105" spans="1:8">
      <c r="A2105" s="286"/>
      <c r="B2105" s="271"/>
      <c r="D2105" s="286"/>
      <c r="E2105" s="287"/>
      <c r="F2105" s="286"/>
      <c r="H2105" s="288"/>
    </row>
    <row r="2106" spans="1:8">
      <c r="A2106" s="286"/>
      <c r="B2106" s="271"/>
      <c r="D2106" s="286"/>
      <c r="E2106" s="287"/>
      <c r="F2106" s="286"/>
      <c r="H2106" s="288"/>
    </row>
    <row r="2107" spans="1:8">
      <c r="A2107" s="286"/>
      <c r="B2107" s="271"/>
      <c r="D2107" s="286"/>
      <c r="E2107" s="287"/>
      <c r="F2107" s="286"/>
      <c r="H2107" s="288"/>
    </row>
    <row r="2108" spans="1:8">
      <c r="A2108" s="286"/>
      <c r="B2108" s="271"/>
      <c r="D2108" s="286"/>
      <c r="E2108" s="287"/>
      <c r="F2108" s="286"/>
      <c r="H2108" s="288"/>
    </row>
    <row r="2109" spans="1:8">
      <c r="A2109" s="286"/>
      <c r="B2109" s="271"/>
      <c r="D2109" s="286"/>
      <c r="E2109" s="287"/>
      <c r="F2109" s="286"/>
      <c r="H2109" s="288"/>
    </row>
    <row r="2110" spans="1:8">
      <c r="A2110" s="286"/>
      <c r="B2110" s="271"/>
      <c r="D2110" s="286"/>
      <c r="E2110" s="287"/>
      <c r="F2110" s="286"/>
      <c r="H2110" s="288"/>
    </row>
    <row r="2111" spans="1:8">
      <c r="A2111" s="286"/>
      <c r="B2111" s="271"/>
      <c r="D2111" s="286"/>
      <c r="E2111" s="287"/>
      <c r="F2111" s="286"/>
      <c r="H2111" s="288"/>
    </row>
    <row r="2112" spans="1:8">
      <c r="A2112" s="286"/>
      <c r="B2112" s="271"/>
      <c r="D2112" s="286"/>
      <c r="E2112" s="287"/>
      <c r="F2112" s="286"/>
      <c r="H2112" s="288"/>
    </row>
    <row r="2113" spans="1:8">
      <c r="A2113" s="286"/>
      <c r="B2113" s="271"/>
      <c r="D2113" s="286"/>
      <c r="E2113" s="287"/>
      <c r="F2113" s="286"/>
      <c r="H2113" s="288"/>
    </row>
    <row r="2114" spans="1:8">
      <c r="A2114" s="286"/>
      <c r="B2114" s="271"/>
      <c r="D2114" s="286"/>
      <c r="E2114" s="287"/>
      <c r="F2114" s="286"/>
      <c r="H2114" s="288"/>
    </row>
    <row r="2115" spans="1:8">
      <c r="A2115" s="286"/>
      <c r="B2115" s="271"/>
      <c r="D2115" s="286"/>
      <c r="E2115" s="287"/>
      <c r="F2115" s="286"/>
      <c r="H2115" s="288"/>
    </row>
    <row r="2116" spans="1:8">
      <c r="A2116" s="286"/>
      <c r="B2116" s="271"/>
      <c r="D2116" s="286"/>
      <c r="E2116" s="287"/>
      <c r="F2116" s="286"/>
      <c r="H2116" s="288"/>
    </row>
    <row r="2117" spans="1:8">
      <c r="A2117" s="286"/>
      <c r="B2117" s="271"/>
      <c r="D2117" s="286"/>
      <c r="E2117" s="287"/>
      <c r="F2117" s="286"/>
      <c r="H2117" s="288"/>
    </row>
    <row r="2118" spans="1:8">
      <c r="A2118" s="286"/>
      <c r="B2118" s="271"/>
      <c r="D2118" s="286"/>
      <c r="E2118" s="287"/>
      <c r="F2118" s="286"/>
      <c r="H2118" s="288"/>
    </row>
    <row r="2119" spans="1:8">
      <c r="A2119" s="286"/>
      <c r="B2119" s="271"/>
      <c r="D2119" s="286"/>
      <c r="E2119" s="287"/>
      <c r="F2119" s="286"/>
      <c r="H2119" s="288"/>
    </row>
    <row r="2120" spans="1:8">
      <c r="A2120" s="286"/>
      <c r="B2120" s="271"/>
      <c r="D2120" s="286"/>
      <c r="E2120" s="287"/>
      <c r="F2120" s="286"/>
      <c r="H2120" s="288"/>
    </row>
    <row r="2121" spans="1:8">
      <c r="A2121" s="286"/>
      <c r="B2121" s="271"/>
      <c r="D2121" s="286"/>
      <c r="E2121" s="287"/>
      <c r="F2121" s="286"/>
      <c r="H2121" s="288"/>
    </row>
    <row r="2122" spans="1:8">
      <c r="A2122" s="286"/>
      <c r="B2122" s="271"/>
      <c r="D2122" s="286"/>
      <c r="E2122" s="287"/>
      <c r="F2122" s="286"/>
      <c r="H2122" s="288"/>
    </row>
    <row r="2123" spans="1:8">
      <c r="A2123" s="286"/>
      <c r="B2123" s="271"/>
      <c r="D2123" s="286"/>
      <c r="E2123" s="287"/>
      <c r="F2123" s="286"/>
      <c r="H2123" s="288"/>
    </row>
    <row r="2124" spans="1:8">
      <c r="A2124" s="286"/>
      <c r="B2124" s="271"/>
      <c r="D2124" s="286"/>
      <c r="E2124" s="287"/>
      <c r="F2124" s="286"/>
      <c r="H2124" s="288"/>
    </row>
    <row r="2125" spans="1:8">
      <c r="A2125" s="286"/>
      <c r="B2125" s="271"/>
      <c r="D2125" s="286"/>
      <c r="E2125" s="287"/>
      <c r="F2125" s="286"/>
      <c r="H2125" s="288"/>
    </row>
    <row r="2126" spans="1:8">
      <c r="A2126" s="286"/>
      <c r="B2126" s="271"/>
      <c r="D2126" s="286"/>
      <c r="E2126" s="287"/>
      <c r="F2126" s="286"/>
      <c r="H2126" s="288"/>
    </row>
    <row r="2127" spans="1:8">
      <c r="A2127" s="286"/>
      <c r="B2127" s="271"/>
      <c r="D2127" s="286"/>
      <c r="E2127" s="287"/>
      <c r="F2127" s="286"/>
      <c r="H2127" s="288"/>
    </row>
    <row r="2128" spans="1:8">
      <c r="A2128" s="286"/>
      <c r="B2128" s="271"/>
      <c r="D2128" s="286"/>
      <c r="E2128" s="287"/>
      <c r="F2128" s="286"/>
      <c r="H2128" s="288"/>
    </row>
    <row r="2129" spans="1:8">
      <c r="A2129" s="286"/>
      <c r="B2129" s="271"/>
      <c r="D2129" s="286"/>
      <c r="E2129" s="287"/>
      <c r="F2129" s="286"/>
      <c r="H2129" s="288"/>
    </row>
    <row r="2130" spans="1:8">
      <c r="A2130" s="286"/>
      <c r="B2130" s="271"/>
      <c r="D2130" s="286"/>
      <c r="E2130" s="287"/>
      <c r="F2130" s="286"/>
      <c r="H2130" s="288"/>
    </row>
    <row r="2131" spans="1:8">
      <c r="A2131" s="286"/>
      <c r="B2131" s="271"/>
      <c r="D2131" s="286"/>
      <c r="E2131" s="287"/>
      <c r="F2131" s="286"/>
      <c r="H2131" s="288"/>
    </row>
    <row r="2132" spans="1:8">
      <c r="A2132" s="286"/>
      <c r="B2132" s="271"/>
      <c r="D2132" s="286"/>
      <c r="E2132" s="287"/>
      <c r="F2132" s="286"/>
      <c r="H2132" s="288"/>
    </row>
    <row r="2133" spans="1:8">
      <c r="A2133" s="286"/>
      <c r="B2133" s="271"/>
      <c r="D2133" s="286"/>
      <c r="E2133" s="287"/>
      <c r="F2133" s="286"/>
      <c r="H2133" s="288"/>
    </row>
    <row r="2134" spans="1:8">
      <c r="A2134" s="286"/>
      <c r="B2134" s="271"/>
      <c r="D2134" s="286"/>
      <c r="E2134" s="287"/>
      <c r="F2134" s="286"/>
      <c r="H2134" s="288"/>
    </row>
    <row r="2135" spans="1:8">
      <c r="A2135" s="286"/>
      <c r="B2135" s="271"/>
      <c r="D2135" s="286"/>
      <c r="E2135" s="287"/>
      <c r="F2135" s="286"/>
      <c r="H2135" s="288"/>
    </row>
    <row r="2136" spans="1:8">
      <c r="A2136" s="286"/>
      <c r="B2136" s="271"/>
      <c r="D2136" s="286"/>
      <c r="E2136" s="287"/>
      <c r="F2136" s="286"/>
      <c r="H2136" s="288"/>
    </row>
    <row r="2137" spans="1:8">
      <c r="A2137" s="286"/>
      <c r="B2137" s="271"/>
      <c r="D2137" s="286"/>
      <c r="E2137" s="287"/>
      <c r="F2137" s="286"/>
      <c r="H2137" s="288"/>
    </row>
    <row r="2138" spans="1:8">
      <c r="A2138" s="286"/>
      <c r="B2138" s="271"/>
      <c r="D2138" s="286"/>
      <c r="E2138" s="287"/>
      <c r="F2138" s="286"/>
      <c r="H2138" s="288"/>
    </row>
    <row r="2139" spans="1:8">
      <c r="A2139" s="286"/>
      <c r="B2139" s="271"/>
      <c r="D2139" s="286"/>
      <c r="E2139" s="287"/>
      <c r="F2139" s="286"/>
      <c r="H2139" s="288"/>
    </row>
    <row r="2140" spans="1:8">
      <c r="A2140" s="286"/>
      <c r="B2140" s="271"/>
      <c r="D2140" s="286"/>
      <c r="E2140" s="287"/>
      <c r="F2140" s="286"/>
      <c r="H2140" s="288"/>
    </row>
    <row r="2141" spans="1:8">
      <c r="A2141" s="286"/>
      <c r="B2141" s="271"/>
      <c r="D2141" s="286"/>
      <c r="E2141" s="287"/>
      <c r="F2141" s="286"/>
      <c r="H2141" s="288"/>
    </row>
    <row r="2142" spans="1:8">
      <c r="A2142" s="286"/>
      <c r="B2142" s="271"/>
      <c r="D2142" s="286"/>
      <c r="E2142" s="287"/>
      <c r="F2142" s="286"/>
      <c r="H2142" s="288"/>
    </row>
    <row r="2143" spans="1:8">
      <c r="A2143" s="286"/>
      <c r="B2143" s="271"/>
      <c r="D2143" s="286"/>
      <c r="E2143" s="287"/>
      <c r="F2143" s="286"/>
      <c r="H2143" s="288"/>
    </row>
    <row r="2144" spans="1:8">
      <c r="A2144" s="286"/>
      <c r="B2144" s="271"/>
      <c r="D2144" s="286"/>
      <c r="E2144" s="287"/>
      <c r="F2144" s="286"/>
      <c r="H2144" s="288"/>
    </row>
    <row r="2145" spans="1:8">
      <c r="A2145" s="286"/>
      <c r="B2145" s="271"/>
      <c r="D2145" s="286"/>
      <c r="E2145" s="287"/>
      <c r="F2145" s="286"/>
      <c r="H2145" s="288"/>
    </row>
    <row r="2146" spans="1:8">
      <c r="A2146" s="286"/>
      <c r="B2146" s="271"/>
      <c r="D2146" s="286"/>
      <c r="E2146" s="287"/>
      <c r="F2146" s="286"/>
      <c r="H2146" s="288"/>
    </row>
    <row r="2147" spans="1:8">
      <c r="A2147" s="286"/>
      <c r="B2147" s="271"/>
      <c r="D2147" s="286"/>
      <c r="E2147" s="287"/>
      <c r="F2147" s="286"/>
      <c r="H2147" s="288"/>
    </row>
    <row r="2148" spans="1:8">
      <c r="A2148" s="286"/>
      <c r="B2148" s="271"/>
      <c r="D2148" s="286"/>
      <c r="E2148" s="287"/>
      <c r="F2148" s="286"/>
      <c r="H2148" s="288"/>
    </row>
    <row r="2149" spans="1:8">
      <c r="A2149" s="286"/>
      <c r="B2149" s="271"/>
      <c r="D2149" s="286"/>
      <c r="E2149" s="287"/>
      <c r="F2149" s="286"/>
      <c r="H2149" s="288"/>
    </row>
    <row r="2150" spans="1:8">
      <c r="A2150" s="286"/>
      <c r="B2150" s="271"/>
      <c r="D2150" s="286"/>
      <c r="E2150" s="287"/>
      <c r="F2150" s="286"/>
      <c r="H2150" s="288"/>
    </row>
    <row r="2151" spans="1:8">
      <c r="A2151" s="286"/>
      <c r="B2151" s="271"/>
      <c r="D2151" s="286"/>
      <c r="E2151" s="287"/>
      <c r="F2151" s="286"/>
      <c r="H2151" s="288"/>
    </row>
    <row r="2152" spans="1:8">
      <c r="A2152" s="286"/>
      <c r="B2152" s="271"/>
      <c r="D2152" s="286"/>
      <c r="E2152" s="287"/>
      <c r="F2152" s="286"/>
      <c r="H2152" s="288"/>
    </row>
    <row r="2153" spans="1:8">
      <c r="A2153" s="286"/>
      <c r="B2153" s="271"/>
      <c r="D2153" s="286"/>
      <c r="E2153" s="287"/>
      <c r="F2153" s="286"/>
      <c r="H2153" s="288"/>
    </row>
    <row r="2154" spans="1:8">
      <c r="A2154" s="286"/>
      <c r="B2154" s="271"/>
      <c r="D2154" s="286"/>
      <c r="E2154" s="287"/>
      <c r="F2154" s="286"/>
      <c r="H2154" s="288"/>
    </row>
    <row r="2155" spans="1:8">
      <c r="A2155" s="286"/>
      <c r="B2155" s="271"/>
      <c r="D2155" s="286"/>
      <c r="E2155" s="287"/>
      <c r="F2155" s="286"/>
      <c r="H2155" s="288"/>
    </row>
    <row r="2156" spans="1:8">
      <c r="A2156" s="286"/>
      <c r="B2156" s="271"/>
      <c r="D2156" s="286"/>
      <c r="E2156" s="287"/>
      <c r="F2156" s="286"/>
      <c r="H2156" s="288"/>
    </row>
    <row r="2157" spans="1:8">
      <c r="A2157" s="286"/>
      <c r="B2157" s="271"/>
      <c r="D2157" s="286"/>
      <c r="E2157" s="287"/>
      <c r="F2157" s="286"/>
      <c r="H2157" s="288"/>
    </row>
    <row r="2158" spans="1:8">
      <c r="A2158" s="286"/>
      <c r="B2158" s="271"/>
      <c r="D2158" s="286"/>
      <c r="E2158" s="287"/>
      <c r="F2158" s="286"/>
      <c r="H2158" s="288"/>
    </row>
    <row r="2159" spans="1:8">
      <c r="A2159" s="286"/>
      <c r="B2159" s="271"/>
      <c r="D2159" s="286"/>
      <c r="E2159" s="287"/>
      <c r="F2159" s="286"/>
      <c r="H2159" s="288"/>
    </row>
    <row r="2160" spans="1:8">
      <c r="A2160" s="286"/>
      <c r="B2160" s="271"/>
      <c r="D2160" s="286"/>
      <c r="E2160" s="287"/>
      <c r="F2160" s="286"/>
      <c r="H2160" s="288"/>
    </row>
    <row r="2161" spans="1:8">
      <c r="A2161" s="286"/>
      <c r="B2161" s="271"/>
      <c r="D2161" s="286"/>
      <c r="E2161" s="287"/>
      <c r="F2161" s="286"/>
      <c r="H2161" s="288"/>
    </row>
    <row r="2162" spans="1:8">
      <c r="A2162" s="286"/>
      <c r="B2162" s="271"/>
      <c r="D2162" s="286"/>
      <c r="E2162" s="287"/>
      <c r="F2162" s="286"/>
      <c r="H2162" s="288"/>
    </row>
    <row r="2163" spans="1:8">
      <c r="A2163" s="286"/>
      <c r="B2163" s="271"/>
      <c r="D2163" s="286"/>
      <c r="E2163" s="287"/>
      <c r="F2163" s="286"/>
      <c r="H2163" s="288"/>
    </row>
    <row r="2164" spans="1:8">
      <c r="A2164" s="286"/>
      <c r="B2164" s="271"/>
      <c r="D2164" s="286"/>
      <c r="E2164" s="287"/>
      <c r="F2164" s="286"/>
      <c r="H2164" s="288"/>
    </row>
    <row r="2165" spans="1:8">
      <c r="A2165" s="286"/>
      <c r="B2165" s="271"/>
      <c r="D2165" s="286"/>
      <c r="E2165" s="287"/>
      <c r="F2165" s="286"/>
      <c r="H2165" s="288"/>
    </row>
    <row r="2166" spans="1:8">
      <c r="A2166" s="286"/>
      <c r="B2166" s="271"/>
      <c r="D2166" s="286"/>
      <c r="E2166" s="287"/>
      <c r="F2166" s="286"/>
      <c r="H2166" s="288"/>
    </row>
    <row r="2167" spans="1:8">
      <c r="A2167" s="286"/>
      <c r="B2167" s="271"/>
      <c r="D2167" s="286"/>
      <c r="E2167" s="287"/>
      <c r="F2167" s="286"/>
      <c r="H2167" s="288"/>
    </row>
    <row r="2168" spans="1:8">
      <c r="A2168" s="286"/>
      <c r="B2168" s="271"/>
      <c r="D2168" s="286"/>
      <c r="E2168" s="287"/>
      <c r="F2168" s="286"/>
      <c r="H2168" s="288"/>
    </row>
    <row r="2169" spans="1:8">
      <c r="A2169" s="286"/>
      <c r="B2169" s="271"/>
      <c r="D2169" s="286"/>
      <c r="E2169" s="287"/>
      <c r="F2169" s="286"/>
      <c r="H2169" s="288"/>
    </row>
    <row r="2170" spans="1:8">
      <c r="A2170" s="286"/>
      <c r="B2170" s="271"/>
      <c r="D2170" s="286"/>
      <c r="E2170" s="287"/>
      <c r="F2170" s="286"/>
      <c r="H2170" s="288"/>
    </row>
    <row r="2171" spans="1:8">
      <c r="A2171" s="286"/>
      <c r="B2171" s="271"/>
      <c r="D2171" s="286"/>
      <c r="E2171" s="287"/>
      <c r="F2171" s="286"/>
      <c r="H2171" s="288"/>
    </row>
    <row r="2172" spans="1:8">
      <c r="A2172" s="286"/>
      <c r="B2172" s="271"/>
      <c r="D2172" s="286"/>
      <c r="E2172" s="287"/>
      <c r="F2172" s="286"/>
      <c r="H2172" s="288"/>
    </row>
    <row r="2173" spans="1:8">
      <c r="A2173" s="286"/>
      <c r="B2173" s="271"/>
      <c r="D2173" s="286"/>
      <c r="E2173" s="287"/>
      <c r="F2173" s="286"/>
      <c r="H2173" s="288"/>
    </row>
    <row r="2174" spans="1:8">
      <c r="A2174" s="286"/>
      <c r="B2174" s="271"/>
      <c r="D2174" s="286"/>
      <c r="E2174" s="287"/>
      <c r="F2174" s="286"/>
      <c r="H2174" s="288"/>
    </row>
    <row r="2175" spans="1:8">
      <c r="A2175" s="286"/>
      <c r="B2175" s="271"/>
      <c r="D2175" s="286"/>
      <c r="E2175" s="287"/>
      <c r="F2175" s="286"/>
      <c r="H2175" s="288"/>
    </row>
    <row r="2176" spans="1:8">
      <c r="A2176" s="286"/>
      <c r="B2176" s="271"/>
      <c r="D2176" s="286"/>
      <c r="E2176" s="287"/>
      <c r="F2176" s="286"/>
      <c r="H2176" s="288"/>
    </row>
    <row r="2177" spans="1:8">
      <c r="A2177" s="286"/>
      <c r="B2177" s="271"/>
      <c r="D2177" s="286"/>
      <c r="E2177" s="287"/>
      <c r="F2177" s="286"/>
      <c r="H2177" s="288"/>
    </row>
    <row r="2178" spans="1:8">
      <c r="A2178" s="286"/>
      <c r="B2178" s="271"/>
      <c r="D2178" s="286"/>
      <c r="E2178" s="287"/>
      <c r="F2178" s="286"/>
      <c r="H2178" s="288"/>
    </row>
    <row r="2179" spans="1:8">
      <c r="A2179" s="286"/>
      <c r="B2179" s="271"/>
      <c r="D2179" s="286"/>
      <c r="E2179" s="287"/>
      <c r="F2179" s="286"/>
      <c r="H2179" s="288"/>
    </row>
    <row r="2180" spans="1:8">
      <c r="A2180" s="286"/>
      <c r="B2180" s="271"/>
      <c r="D2180" s="286"/>
      <c r="E2180" s="287"/>
      <c r="F2180" s="286"/>
      <c r="H2180" s="288"/>
    </row>
    <row r="2181" spans="1:8">
      <c r="A2181" s="286"/>
      <c r="B2181" s="271"/>
      <c r="D2181" s="286"/>
      <c r="E2181" s="287"/>
      <c r="F2181" s="286"/>
      <c r="H2181" s="288"/>
    </row>
    <row r="2182" spans="1:8">
      <c r="A2182" s="286"/>
      <c r="B2182" s="271"/>
      <c r="D2182" s="286"/>
      <c r="E2182" s="287"/>
      <c r="F2182" s="286"/>
      <c r="H2182" s="288"/>
    </row>
    <row r="2183" spans="1:8">
      <c r="A2183" s="286"/>
      <c r="B2183" s="271"/>
      <c r="D2183" s="286"/>
      <c r="E2183" s="287"/>
      <c r="F2183" s="286"/>
      <c r="H2183" s="288"/>
    </row>
    <row r="2184" spans="1:8">
      <c r="A2184" s="286"/>
      <c r="B2184" s="271"/>
      <c r="D2184" s="286"/>
      <c r="E2184" s="287"/>
      <c r="F2184" s="286"/>
      <c r="H2184" s="288"/>
    </row>
    <row r="2185" spans="1:8">
      <c r="A2185" s="286"/>
      <c r="B2185" s="271"/>
      <c r="D2185" s="286"/>
      <c r="E2185" s="287"/>
      <c r="F2185" s="286"/>
      <c r="H2185" s="288"/>
    </row>
    <row r="2186" spans="1:8">
      <c r="A2186" s="286"/>
      <c r="B2186" s="271"/>
      <c r="D2186" s="286"/>
      <c r="E2186" s="287"/>
      <c r="F2186" s="286"/>
      <c r="H2186" s="288"/>
    </row>
    <row r="2187" spans="1:8">
      <c r="A2187" s="286"/>
      <c r="B2187" s="271"/>
      <c r="D2187" s="286"/>
      <c r="E2187" s="287"/>
      <c r="F2187" s="286"/>
      <c r="H2187" s="288"/>
    </row>
    <row r="2188" spans="1:8">
      <c r="A2188" s="286"/>
      <c r="B2188" s="271"/>
      <c r="D2188" s="286"/>
      <c r="E2188" s="287"/>
      <c r="F2188" s="286"/>
      <c r="H2188" s="288"/>
    </row>
    <row r="2189" spans="1:8">
      <c r="A2189" s="286"/>
      <c r="B2189" s="271"/>
      <c r="D2189" s="286"/>
      <c r="E2189" s="287"/>
      <c r="F2189" s="286"/>
      <c r="H2189" s="288"/>
    </row>
    <row r="2190" spans="1:8">
      <c r="A2190" s="286"/>
      <c r="B2190" s="271"/>
      <c r="D2190" s="286"/>
      <c r="E2190" s="287"/>
      <c r="F2190" s="286"/>
      <c r="H2190" s="288"/>
    </row>
    <row r="2191" spans="1:8">
      <c r="A2191" s="286"/>
      <c r="B2191" s="271"/>
      <c r="D2191" s="286"/>
      <c r="E2191" s="287"/>
      <c r="F2191" s="286"/>
      <c r="H2191" s="288"/>
    </row>
    <row r="2192" spans="1:8">
      <c r="A2192" s="286"/>
      <c r="B2192" s="271"/>
      <c r="D2192" s="286"/>
      <c r="E2192" s="287"/>
      <c r="F2192" s="286"/>
      <c r="H2192" s="288"/>
    </row>
    <row r="2193" spans="1:8">
      <c r="A2193" s="286"/>
      <c r="B2193" s="271"/>
      <c r="D2193" s="286"/>
      <c r="E2193" s="287"/>
      <c r="F2193" s="286"/>
      <c r="H2193" s="288"/>
    </row>
    <row r="2194" spans="1:8">
      <c r="A2194" s="286"/>
      <c r="B2194" s="271"/>
      <c r="D2194" s="286"/>
      <c r="E2194" s="287"/>
      <c r="F2194" s="286"/>
      <c r="H2194" s="288"/>
    </row>
    <row r="2195" spans="1:8">
      <c r="A2195" s="286"/>
      <c r="B2195" s="271"/>
      <c r="D2195" s="286"/>
      <c r="E2195" s="287"/>
      <c r="F2195" s="286"/>
      <c r="H2195" s="288"/>
    </row>
    <row r="2196" spans="1:8">
      <c r="A2196" s="286"/>
      <c r="B2196" s="271"/>
      <c r="D2196" s="286"/>
      <c r="E2196" s="287"/>
      <c r="F2196" s="286"/>
      <c r="H2196" s="288"/>
    </row>
    <row r="2197" spans="1:8">
      <c r="A2197" s="286"/>
      <c r="B2197" s="271"/>
      <c r="D2197" s="286"/>
      <c r="E2197" s="287"/>
      <c r="F2197" s="286"/>
      <c r="H2197" s="288"/>
    </row>
    <row r="2198" spans="1:8">
      <c r="A2198" s="286"/>
      <c r="B2198" s="271"/>
      <c r="D2198" s="286"/>
      <c r="E2198" s="287"/>
      <c r="F2198" s="286"/>
      <c r="H2198" s="288"/>
    </row>
    <row r="2199" spans="1:8">
      <c r="A2199" s="286"/>
      <c r="B2199" s="271"/>
      <c r="D2199" s="286"/>
      <c r="E2199" s="287"/>
      <c r="F2199" s="286"/>
      <c r="H2199" s="288"/>
    </row>
    <row r="2200" spans="1:8">
      <c r="A2200" s="286"/>
      <c r="B2200" s="271"/>
      <c r="D2200" s="286"/>
      <c r="E2200" s="287"/>
      <c r="F2200" s="286"/>
      <c r="H2200" s="288"/>
    </row>
    <row r="2201" spans="1:8">
      <c r="A2201" s="286"/>
      <c r="B2201" s="271"/>
      <c r="D2201" s="286"/>
      <c r="E2201" s="287"/>
      <c r="F2201" s="286"/>
      <c r="H2201" s="288"/>
    </row>
    <row r="2202" spans="1:8">
      <c r="A2202" s="286"/>
      <c r="B2202" s="271"/>
      <c r="D2202" s="286"/>
      <c r="E2202" s="287"/>
      <c r="F2202" s="286"/>
      <c r="H2202" s="288"/>
    </row>
    <row r="2203" spans="1:8">
      <c r="A2203" s="286"/>
      <c r="B2203" s="271"/>
      <c r="D2203" s="286"/>
      <c r="E2203" s="287"/>
      <c r="F2203" s="286"/>
      <c r="H2203" s="288"/>
    </row>
    <row r="2204" spans="1:8">
      <c r="A2204" s="286"/>
      <c r="B2204" s="271"/>
      <c r="D2204" s="286"/>
      <c r="E2204" s="287"/>
      <c r="F2204" s="286"/>
      <c r="H2204" s="288"/>
    </row>
    <row r="2205" spans="1:8">
      <c r="A2205" s="286"/>
      <c r="B2205" s="271"/>
      <c r="D2205" s="286"/>
      <c r="E2205" s="287"/>
      <c r="F2205" s="286"/>
      <c r="H2205" s="288"/>
    </row>
    <row r="2206" spans="1:8">
      <c r="A2206" s="286"/>
      <c r="B2206" s="271"/>
      <c r="D2206" s="286"/>
      <c r="E2206" s="287"/>
      <c r="F2206" s="286"/>
      <c r="H2206" s="288"/>
    </row>
    <row r="2207" spans="1:8">
      <c r="A2207" s="286"/>
      <c r="B2207" s="271"/>
      <c r="D2207" s="286"/>
      <c r="E2207" s="287"/>
      <c r="F2207" s="286"/>
      <c r="H2207" s="288"/>
    </row>
    <row r="2208" spans="1:8">
      <c r="A2208" s="286"/>
      <c r="B2208" s="271"/>
      <c r="D2208" s="286"/>
      <c r="E2208" s="287"/>
      <c r="F2208" s="286"/>
      <c r="H2208" s="288"/>
    </row>
    <row r="2209" spans="1:8">
      <c r="A2209" s="286"/>
      <c r="B2209" s="271"/>
      <c r="D2209" s="286"/>
      <c r="E2209" s="287"/>
      <c r="F2209" s="286"/>
      <c r="H2209" s="288"/>
    </row>
    <row r="2210" spans="1:8">
      <c r="A2210" s="286"/>
      <c r="B2210" s="271"/>
      <c r="D2210" s="286"/>
      <c r="E2210" s="287"/>
      <c r="F2210" s="286"/>
      <c r="H2210" s="288"/>
    </row>
    <row r="2211" spans="1:8">
      <c r="A2211" s="286"/>
      <c r="B2211" s="271"/>
      <c r="D2211" s="286"/>
      <c r="E2211" s="287"/>
      <c r="F2211" s="286"/>
      <c r="H2211" s="288"/>
    </row>
    <row r="2212" spans="1:8">
      <c r="A2212" s="286"/>
      <c r="B2212" s="271"/>
      <c r="D2212" s="286"/>
      <c r="E2212" s="287"/>
      <c r="F2212" s="286"/>
      <c r="H2212" s="288"/>
    </row>
    <row r="2213" spans="1:8">
      <c r="A2213" s="286"/>
      <c r="B2213" s="271"/>
      <c r="D2213" s="286"/>
      <c r="E2213" s="287"/>
      <c r="F2213" s="286"/>
      <c r="H2213" s="288"/>
    </row>
    <row r="2214" spans="1:8">
      <c r="A2214" s="286"/>
      <c r="B2214" s="271"/>
      <c r="D2214" s="286"/>
      <c r="E2214" s="287"/>
      <c r="F2214" s="286"/>
      <c r="H2214" s="288"/>
    </row>
    <row r="2215" spans="1:8">
      <c r="A2215" s="286"/>
      <c r="B2215" s="271"/>
      <c r="D2215" s="286"/>
      <c r="E2215" s="287"/>
      <c r="F2215" s="286"/>
      <c r="H2215" s="288"/>
    </row>
    <row r="2216" spans="1:8">
      <c r="A2216" s="286"/>
      <c r="B2216" s="271"/>
      <c r="D2216" s="286"/>
      <c r="E2216" s="287"/>
      <c r="F2216" s="286"/>
      <c r="H2216" s="288"/>
    </row>
    <row r="2217" spans="1:8">
      <c r="A2217" s="286"/>
      <c r="B2217" s="271"/>
      <c r="D2217" s="286"/>
      <c r="E2217" s="287"/>
      <c r="F2217" s="286"/>
      <c r="H2217" s="288"/>
    </row>
    <row r="2218" spans="1:8">
      <c r="A2218" s="286"/>
      <c r="B2218" s="271"/>
      <c r="D2218" s="286"/>
      <c r="E2218" s="287"/>
      <c r="F2218" s="286"/>
      <c r="H2218" s="288"/>
    </row>
    <row r="2219" spans="1:8">
      <c r="A2219" s="286"/>
      <c r="B2219" s="271"/>
      <c r="D2219" s="286"/>
      <c r="E2219" s="287"/>
      <c r="F2219" s="286"/>
      <c r="H2219" s="288"/>
    </row>
    <row r="2220" spans="1:8">
      <c r="A2220" s="286"/>
      <c r="B2220" s="271"/>
      <c r="D2220" s="286"/>
      <c r="E2220" s="287"/>
      <c r="F2220" s="286"/>
      <c r="H2220" s="288"/>
    </row>
    <row r="2221" spans="1:8">
      <c r="A2221" s="286"/>
      <c r="B2221" s="271"/>
      <c r="D2221" s="286"/>
      <c r="E2221" s="287"/>
      <c r="F2221" s="286"/>
      <c r="H2221" s="288"/>
    </row>
    <row r="2222" spans="1:8">
      <c r="A2222" s="286"/>
      <c r="B2222" s="271"/>
      <c r="D2222" s="286"/>
      <c r="E2222" s="287"/>
      <c r="F2222" s="286"/>
      <c r="H2222" s="288"/>
    </row>
    <row r="2223" spans="1:8">
      <c r="A2223" s="286"/>
      <c r="B2223" s="271"/>
      <c r="D2223" s="286"/>
      <c r="E2223" s="287"/>
      <c r="F2223" s="286"/>
      <c r="H2223" s="288"/>
    </row>
    <row r="2224" spans="1:8">
      <c r="A2224" s="286"/>
      <c r="B2224" s="271"/>
      <c r="D2224" s="286"/>
      <c r="E2224" s="287"/>
      <c r="F2224" s="286"/>
      <c r="H2224" s="288"/>
    </row>
    <row r="2225" spans="1:8">
      <c r="A2225" s="286"/>
      <c r="B2225" s="271"/>
      <c r="D2225" s="286"/>
      <c r="E2225" s="287"/>
      <c r="F2225" s="286"/>
      <c r="H2225" s="288"/>
    </row>
    <row r="2226" spans="1:8">
      <c r="A2226" s="286"/>
      <c r="B2226" s="271"/>
      <c r="D2226" s="286"/>
      <c r="E2226" s="287"/>
      <c r="F2226" s="286"/>
      <c r="H2226" s="288"/>
    </row>
    <row r="2227" spans="1:8">
      <c r="A2227" s="286"/>
      <c r="B2227" s="271"/>
      <c r="D2227" s="286"/>
      <c r="E2227" s="287"/>
      <c r="F2227" s="286"/>
      <c r="H2227" s="288"/>
    </row>
    <row r="2228" spans="1:8">
      <c r="A2228" s="286"/>
      <c r="B2228" s="271"/>
      <c r="D2228" s="286"/>
      <c r="E2228" s="287"/>
      <c r="F2228" s="286"/>
      <c r="H2228" s="288"/>
    </row>
    <row r="2229" spans="1:8">
      <c r="A2229" s="286"/>
      <c r="B2229" s="271"/>
      <c r="D2229" s="286"/>
      <c r="E2229" s="287"/>
      <c r="F2229" s="286"/>
      <c r="H2229" s="288"/>
    </row>
    <row r="2230" spans="1:8">
      <c r="A2230" s="286"/>
      <c r="B2230" s="271"/>
      <c r="D2230" s="286"/>
      <c r="E2230" s="287"/>
      <c r="F2230" s="286"/>
      <c r="H2230" s="288"/>
    </row>
    <row r="2231" spans="1:8">
      <c r="A2231" s="286"/>
      <c r="B2231" s="271"/>
      <c r="D2231" s="286"/>
      <c r="E2231" s="287"/>
      <c r="F2231" s="286"/>
      <c r="H2231" s="288"/>
    </row>
    <row r="2232" spans="1:8">
      <c r="A2232" s="286"/>
      <c r="B2232" s="271"/>
      <c r="D2232" s="286"/>
      <c r="E2232" s="287"/>
      <c r="F2232" s="286"/>
      <c r="H2232" s="288"/>
    </row>
    <row r="2233" spans="1:8">
      <c r="A2233" s="286"/>
      <c r="B2233" s="271"/>
      <c r="D2233" s="286"/>
      <c r="E2233" s="287"/>
      <c r="F2233" s="286"/>
      <c r="H2233" s="288"/>
    </row>
    <row r="2234" spans="1:8">
      <c r="A2234" s="286"/>
      <c r="B2234" s="271"/>
      <c r="D2234" s="286"/>
      <c r="E2234" s="287"/>
      <c r="F2234" s="286"/>
      <c r="H2234" s="288"/>
    </row>
    <row r="2235" spans="1:8">
      <c r="A2235" s="286"/>
      <c r="B2235" s="271"/>
      <c r="D2235" s="286"/>
      <c r="E2235" s="287"/>
      <c r="F2235" s="286"/>
      <c r="H2235" s="288"/>
    </row>
    <row r="2236" spans="1:8">
      <c r="A2236" s="286"/>
      <c r="B2236" s="271"/>
      <c r="D2236" s="286"/>
      <c r="E2236" s="287"/>
      <c r="F2236" s="286"/>
      <c r="H2236" s="288"/>
    </row>
    <row r="2237" spans="1:8">
      <c r="A2237" s="286"/>
      <c r="B2237" s="271"/>
      <c r="D2237" s="286"/>
      <c r="E2237" s="287"/>
      <c r="F2237" s="286"/>
      <c r="H2237" s="288"/>
    </row>
    <row r="2238" spans="1:8">
      <c r="A2238" s="286"/>
      <c r="B2238" s="271"/>
      <c r="D2238" s="286"/>
      <c r="E2238" s="287"/>
      <c r="F2238" s="286"/>
      <c r="H2238" s="288"/>
    </row>
    <row r="2239" spans="1:8">
      <c r="A2239" s="286"/>
      <c r="B2239" s="271"/>
      <c r="D2239" s="286"/>
      <c r="E2239" s="287"/>
      <c r="F2239" s="286"/>
      <c r="H2239" s="288"/>
    </row>
    <row r="2240" spans="1:8">
      <c r="A2240" s="286"/>
      <c r="B2240" s="271"/>
      <c r="D2240" s="286"/>
      <c r="E2240" s="287"/>
      <c r="F2240" s="286"/>
      <c r="H2240" s="288"/>
    </row>
    <row r="2241" spans="1:8">
      <c r="A2241" s="286"/>
      <c r="B2241" s="271"/>
      <c r="D2241" s="286"/>
      <c r="E2241" s="287"/>
      <c r="F2241" s="286"/>
      <c r="H2241" s="288"/>
    </row>
    <row r="2242" spans="1:8">
      <c r="A2242" s="286"/>
      <c r="B2242" s="271"/>
      <c r="D2242" s="286"/>
      <c r="E2242" s="287"/>
      <c r="F2242" s="286"/>
      <c r="H2242" s="288"/>
    </row>
    <row r="2243" spans="1:8">
      <c r="A2243" s="286"/>
      <c r="B2243" s="271"/>
      <c r="D2243" s="286"/>
      <c r="E2243" s="287"/>
      <c r="F2243" s="286"/>
      <c r="H2243" s="288"/>
    </row>
    <row r="2244" spans="1:8">
      <c r="A2244" s="286"/>
      <c r="B2244" s="271"/>
      <c r="D2244" s="286"/>
      <c r="E2244" s="287"/>
      <c r="F2244" s="286"/>
      <c r="H2244" s="288"/>
    </row>
    <row r="2245" spans="1:8">
      <c r="A2245" s="286"/>
      <c r="B2245" s="271"/>
      <c r="D2245" s="286"/>
      <c r="E2245" s="287"/>
      <c r="F2245" s="286"/>
      <c r="H2245" s="288"/>
    </row>
    <row r="2246" spans="1:8">
      <c r="A2246" s="286"/>
      <c r="B2246" s="271"/>
      <c r="D2246" s="286"/>
      <c r="E2246" s="287"/>
      <c r="F2246" s="286"/>
      <c r="H2246" s="288"/>
    </row>
    <row r="2247" spans="1:8">
      <c r="A2247" s="286"/>
      <c r="B2247" s="271"/>
      <c r="D2247" s="286"/>
      <c r="E2247" s="287"/>
      <c r="F2247" s="286"/>
      <c r="H2247" s="288"/>
    </row>
    <row r="2248" spans="1:8">
      <c r="A2248" s="286"/>
      <c r="B2248" s="271"/>
      <c r="D2248" s="286"/>
      <c r="E2248" s="287"/>
      <c r="F2248" s="286"/>
      <c r="H2248" s="288"/>
    </row>
    <row r="2249" spans="1:8">
      <c r="A2249" s="286"/>
      <c r="B2249" s="271"/>
      <c r="D2249" s="286"/>
      <c r="E2249" s="287"/>
      <c r="F2249" s="286"/>
      <c r="H2249" s="288"/>
    </row>
    <row r="2250" spans="1:8">
      <c r="A2250" s="286"/>
      <c r="B2250" s="271"/>
      <c r="D2250" s="286"/>
      <c r="E2250" s="287"/>
      <c r="F2250" s="286"/>
      <c r="H2250" s="288"/>
    </row>
    <row r="2251" spans="1:8">
      <c r="A2251" s="286"/>
      <c r="B2251" s="271"/>
      <c r="D2251" s="286"/>
      <c r="E2251" s="287"/>
      <c r="F2251" s="286"/>
      <c r="H2251" s="288"/>
    </row>
    <row r="2252" spans="1:8">
      <c r="A2252" s="286"/>
      <c r="B2252" s="271"/>
      <c r="D2252" s="286"/>
      <c r="E2252" s="287"/>
      <c r="F2252" s="286"/>
      <c r="H2252" s="288"/>
    </row>
    <row r="2253" spans="1:8">
      <c r="A2253" s="286"/>
      <c r="B2253" s="271"/>
      <c r="D2253" s="286"/>
      <c r="E2253" s="287"/>
      <c r="F2253" s="286"/>
      <c r="H2253" s="288"/>
    </row>
    <row r="2254" spans="1:8">
      <c r="A2254" s="286"/>
      <c r="B2254" s="271"/>
      <c r="D2254" s="286"/>
      <c r="E2254" s="287"/>
      <c r="F2254" s="286"/>
      <c r="H2254" s="288"/>
    </row>
    <row r="2255" spans="1:8">
      <c r="A2255" s="286"/>
      <c r="B2255" s="271"/>
      <c r="D2255" s="286"/>
      <c r="E2255" s="287"/>
      <c r="F2255" s="286"/>
      <c r="H2255" s="288"/>
    </row>
    <row r="2256" spans="1:8">
      <c r="A2256" s="286"/>
      <c r="B2256" s="271"/>
      <c r="D2256" s="286"/>
      <c r="E2256" s="287"/>
      <c r="F2256" s="286"/>
      <c r="H2256" s="288"/>
    </row>
    <row r="2257" spans="1:8">
      <c r="A2257" s="286"/>
      <c r="B2257" s="271"/>
      <c r="D2257" s="286"/>
      <c r="E2257" s="287"/>
      <c r="F2257" s="286"/>
      <c r="H2257" s="288"/>
    </row>
    <row r="2258" spans="1:8">
      <c r="A2258" s="286"/>
      <c r="B2258" s="271"/>
      <c r="D2258" s="286"/>
      <c r="E2258" s="287"/>
      <c r="F2258" s="286"/>
      <c r="H2258" s="288"/>
    </row>
    <row r="2259" spans="1:8">
      <c r="A2259" s="286"/>
      <c r="B2259" s="271"/>
      <c r="D2259" s="286"/>
      <c r="E2259" s="287"/>
      <c r="F2259" s="286"/>
      <c r="H2259" s="288"/>
    </row>
    <row r="2260" spans="1:8">
      <c r="A2260" s="286"/>
      <c r="B2260" s="271"/>
      <c r="D2260" s="286"/>
      <c r="E2260" s="287"/>
      <c r="F2260" s="286"/>
      <c r="H2260" s="288"/>
    </row>
    <row r="2261" spans="1:8">
      <c r="A2261" s="286"/>
      <c r="B2261" s="271"/>
      <c r="D2261" s="286"/>
      <c r="E2261" s="287"/>
      <c r="F2261" s="286"/>
      <c r="H2261" s="288"/>
    </row>
    <row r="2262" spans="1:8">
      <c r="A2262" s="286"/>
      <c r="B2262" s="271"/>
      <c r="D2262" s="286"/>
      <c r="E2262" s="287"/>
      <c r="F2262" s="286"/>
      <c r="H2262" s="288"/>
    </row>
    <row r="2263" spans="1:8">
      <c r="A2263" s="286"/>
      <c r="B2263" s="271"/>
      <c r="D2263" s="286"/>
      <c r="E2263" s="287"/>
      <c r="F2263" s="286"/>
      <c r="H2263" s="288"/>
    </row>
    <row r="2264" spans="1:8">
      <c r="A2264" s="286"/>
      <c r="B2264" s="271"/>
      <c r="D2264" s="286"/>
      <c r="E2264" s="287"/>
      <c r="F2264" s="286"/>
      <c r="H2264" s="288"/>
    </row>
    <row r="2265" spans="1:8">
      <c r="A2265" s="286"/>
      <c r="B2265" s="271"/>
      <c r="D2265" s="286"/>
      <c r="E2265" s="287"/>
      <c r="F2265" s="286"/>
      <c r="H2265" s="288"/>
    </row>
    <row r="2266" spans="1:8">
      <c r="A2266" s="286"/>
      <c r="B2266" s="271"/>
      <c r="D2266" s="286"/>
      <c r="E2266" s="287"/>
      <c r="F2266" s="286"/>
      <c r="H2266" s="288"/>
    </row>
    <row r="2267" spans="1:8">
      <c r="A2267" s="286"/>
      <c r="B2267" s="271"/>
      <c r="D2267" s="286"/>
      <c r="E2267" s="287"/>
      <c r="F2267" s="286"/>
      <c r="H2267" s="288"/>
    </row>
    <row r="2268" spans="1:8">
      <c r="A2268" s="286"/>
      <c r="B2268" s="271"/>
      <c r="D2268" s="286"/>
      <c r="E2268" s="287"/>
      <c r="F2268" s="286"/>
      <c r="H2268" s="288"/>
    </row>
    <row r="2269" spans="1:8">
      <c r="A2269" s="286"/>
      <c r="B2269" s="271"/>
      <c r="D2269" s="286"/>
      <c r="E2269" s="287"/>
      <c r="F2269" s="286"/>
      <c r="H2269" s="288"/>
    </row>
    <row r="2270" spans="1:8">
      <c r="A2270" s="286"/>
      <c r="B2270" s="271"/>
      <c r="D2270" s="286"/>
      <c r="E2270" s="287"/>
      <c r="F2270" s="286"/>
      <c r="H2270" s="288"/>
    </row>
    <row r="2271" spans="1:8">
      <c r="A2271" s="286"/>
      <c r="B2271" s="271"/>
      <c r="D2271" s="286"/>
      <c r="E2271" s="287"/>
      <c r="F2271" s="286"/>
      <c r="H2271" s="288"/>
    </row>
    <row r="2272" spans="1:8">
      <c r="A2272" s="286"/>
      <c r="B2272" s="271"/>
      <c r="D2272" s="286"/>
      <c r="E2272" s="287"/>
      <c r="F2272" s="286"/>
      <c r="H2272" s="288"/>
    </row>
    <row r="2273" spans="1:8">
      <c r="A2273" s="286"/>
      <c r="B2273" s="271"/>
      <c r="D2273" s="286"/>
      <c r="E2273" s="287"/>
      <c r="F2273" s="286"/>
      <c r="H2273" s="288"/>
    </row>
    <row r="2274" spans="1:8">
      <c r="A2274" s="286"/>
      <c r="B2274" s="271"/>
      <c r="D2274" s="286"/>
      <c r="E2274" s="287"/>
      <c r="F2274" s="286"/>
      <c r="H2274" s="288"/>
    </row>
    <row r="2275" spans="1:8">
      <c r="A2275" s="286"/>
      <c r="B2275" s="271"/>
      <c r="D2275" s="286"/>
      <c r="E2275" s="287"/>
      <c r="F2275" s="286"/>
      <c r="H2275" s="288"/>
    </row>
    <row r="2276" spans="1:8">
      <c r="A2276" s="286"/>
      <c r="B2276" s="271"/>
      <c r="D2276" s="286"/>
      <c r="E2276" s="287"/>
      <c r="F2276" s="286"/>
      <c r="H2276" s="288"/>
    </row>
    <row r="2277" spans="1:8">
      <c r="A2277" s="286"/>
      <c r="B2277" s="271"/>
      <c r="D2277" s="286"/>
      <c r="E2277" s="287"/>
      <c r="F2277" s="286"/>
      <c r="H2277" s="288"/>
    </row>
    <row r="2278" spans="1:8">
      <c r="A2278" s="286"/>
      <c r="B2278" s="271"/>
      <c r="D2278" s="286"/>
      <c r="E2278" s="287"/>
      <c r="F2278" s="286"/>
      <c r="H2278" s="288"/>
    </row>
    <row r="2279" spans="1:8">
      <c r="A2279" s="286"/>
      <c r="B2279" s="271"/>
      <c r="D2279" s="286"/>
      <c r="E2279" s="287"/>
      <c r="F2279" s="286"/>
      <c r="H2279" s="288"/>
    </row>
    <row r="2280" spans="1:8">
      <c r="A2280" s="286"/>
      <c r="B2280" s="271"/>
      <c r="D2280" s="286"/>
      <c r="E2280" s="287"/>
      <c r="F2280" s="286"/>
      <c r="H2280" s="288"/>
    </row>
    <row r="2281" spans="1:8">
      <c r="A2281" s="286"/>
      <c r="B2281" s="271"/>
      <c r="D2281" s="286"/>
      <c r="E2281" s="287"/>
      <c r="F2281" s="286"/>
      <c r="H2281" s="288"/>
    </row>
    <row r="2282" spans="1:8">
      <c r="A2282" s="286"/>
      <c r="B2282" s="271"/>
      <c r="D2282" s="286"/>
      <c r="E2282" s="287"/>
      <c r="F2282" s="286"/>
      <c r="H2282" s="288"/>
    </row>
    <row r="2283" spans="1:8">
      <c r="A2283" s="286"/>
      <c r="B2283" s="271"/>
      <c r="D2283" s="286"/>
      <c r="E2283" s="287"/>
      <c r="F2283" s="286"/>
      <c r="H2283" s="288"/>
    </row>
    <row r="2284" spans="1:8">
      <c r="A2284" s="286"/>
      <c r="B2284" s="271"/>
      <c r="D2284" s="286"/>
      <c r="E2284" s="287"/>
      <c r="F2284" s="286"/>
      <c r="H2284" s="288"/>
    </row>
    <row r="2285" spans="1:8">
      <c r="A2285" s="286"/>
      <c r="B2285" s="271"/>
      <c r="D2285" s="286"/>
      <c r="E2285" s="287"/>
      <c r="F2285" s="286"/>
      <c r="H2285" s="288"/>
    </row>
    <row r="2286" spans="1:8">
      <c r="A2286" s="286"/>
      <c r="B2286" s="271"/>
      <c r="D2286" s="286"/>
      <c r="E2286" s="287"/>
      <c r="F2286" s="286"/>
      <c r="H2286" s="288"/>
    </row>
    <row r="2287" spans="1:8">
      <c r="A2287" s="286"/>
      <c r="B2287" s="271"/>
      <c r="D2287" s="286"/>
      <c r="E2287" s="287"/>
      <c r="F2287" s="286"/>
      <c r="H2287" s="288"/>
    </row>
    <row r="2288" spans="1:8">
      <c r="A2288" s="286"/>
      <c r="B2288" s="271"/>
      <c r="D2288" s="286"/>
      <c r="E2288" s="287"/>
      <c r="F2288" s="286"/>
      <c r="H2288" s="288"/>
    </row>
    <row r="2289" spans="1:8">
      <c r="A2289" s="286"/>
      <c r="B2289" s="271"/>
      <c r="D2289" s="286"/>
      <c r="E2289" s="287"/>
      <c r="F2289" s="286"/>
      <c r="H2289" s="288"/>
    </row>
    <row r="2290" spans="1:8">
      <c r="A2290" s="286"/>
      <c r="B2290" s="271"/>
      <c r="D2290" s="286"/>
      <c r="E2290" s="287"/>
      <c r="F2290" s="286"/>
      <c r="H2290" s="288"/>
    </row>
    <row r="2291" spans="1:8">
      <c r="A2291" s="286"/>
      <c r="B2291" s="271"/>
      <c r="D2291" s="286"/>
      <c r="E2291" s="287"/>
      <c r="F2291" s="286"/>
      <c r="H2291" s="288"/>
    </row>
    <row r="2292" spans="1:8">
      <c r="A2292" s="286"/>
      <c r="B2292" s="271"/>
      <c r="D2292" s="286"/>
      <c r="E2292" s="287"/>
      <c r="F2292" s="286"/>
      <c r="H2292" s="288"/>
    </row>
    <row r="2293" spans="1:8">
      <c r="A2293" s="286"/>
      <c r="B2293" s="271"/>
      <c r="D2293" s="286"/>
      <c r="E2293" s="287"/>
      <c r="F2293" s="286"/>
      <c r="H2293" s="288"/>
    </row>
    <row r="2294" spans="1:8">
      <c r="A2294" s="286"/>
      <c r="B2294" s="271"/>
      <c r="D2294" s="286"/>
      <c r="E2294" s="287"/>
      <c r="F2294" s="286"/>
      <c r="H2294" s="288"/>
    </row>
    <row r="2295" spans="1:8">
      <c r="A2295" s="286"/>
      <c r="B2295" s="271"/>
      <c r="D2295" s="286"/>
      <c r="E2295" s="287"/>
      <c r="F2295" s="286"/>
      <c r="H2295" s="288"/>
    </row>
    <row r="2296" spans="1:8">
      <c r="A2296" s="286"/>
      <c r="B2296" s="271"/>
      <c r="D2296" s="286"/>
      <c r="E2296" s="287"/>
      <c r="F2296" s="286"/>
      <c r="H2296" s="288"/>
    </row>
    <row r="2297" spans="1:8">
      <c r="A2297" s="286"/>
      <c r="B2297" s="271"/>
      <c r="D2297" s="286"/>
      <c r="E2297" s="287"/>
      <c r="F2297" s="286"/>
      <c r="H2297" s="288"/>
    </row>
    <row r="2298" spans="1:8">
      <c r="A2298" s="286"/>
      <c r="B2298" s="271"/>
      <c r="D2298" s="286"/>
      <c r="E2298" s="287"/>
      <c r="F2298" s="286"/>
      <c r="H2298" s="288"/>
    </row>
    <row r="2299" spans="1:8">
      <c r="A2299" s="286"/>
      <c r="B2299" s="271"/>
      <c r="D2299" s="286"/>
      <c r="E2299" s="287"/>
      <c r="F2299" s="286"/>
      <c r="H2299" s="288"/>
    </row>
    <row r="2300" spans="1:8">
      <c r="A2300" s="286"/>
      <c r="B2300" s="271"/>
      <c r="D2300" s="286"/>
      <c r="E2300" s="287"/>
      <c r="F2300" s="286"/>
      <c r="H2300" s="288"/>
    </row>
    <row r="2301" spans="1:8">
      <c r="A2301" s="286"/>
      <c r="B2301" s="271"/>
      <c r="D2301" s="286"/>
      <c r="E2301" s="287"/>
      <c r="F2301" s="286"/>
      <c r="H2301" s="288"/>
    </row>
    <row r="2302" spans="1:8">
      <c r="A2302" s="286"/>
      <c r="B2302" s="271"/>
      <c r="D2302" s="286"/>
      <c r="E2302" s="287"/>
      <c r="F2302" s="286"/>
      <c r="H2302" s="288"/>
    </row>
    <row r="2303" spans="1:8">
      <c r="A2303" s="286"/>
      <c r="B2303" s="271"/>
      <c r="D2303" s="286"/>
      <c r="E2303" s="287"/>
      <c r="F2303" s="286"/>
      <c r="H2303" s="288"/>
    </row>
    <row r="2304" spans="1:8">
      <c r="A2304" s="286"/>
      <c r="B2304" s="271"/>
      <c r="D2304" s="286"/>
      <c r="E2304" s="287"/>
      <c r="F2304" s="286"/>
      <c r="H2304" s="288"/>
    </row>
    <row r="2305" spans="1:8">
      <c r="A2305" s="286"/>
      <c r="B2305" s="271"/>
      <c r="D2305" s="286"/>
      <c r="E2305" s="287"/>
      <c r="F2305" s="286"/>
      <c r="H2305" s="288"/>
    </row>
    <row r="2306" spans="1:8">
      <c r="A2306" s="286"/>
      <c r="B2306" s="271"/>
      <c r="D2306" s="286"/>
      <c r="E2306" s="287"/>
      <c r="F2306" s="286"/>
      <c r="H2306" s="288"/>
    </row>
    <row r="2307" spans="1:8">
      <c r="A2307" s="286"/>
      <c r="B2307" s="271"/>
      <c r="D2307" s="286"/>
      <c r="E2307" s="287"/>
      <c r="F2307" s="286"/>
      <c r="H2307" s="288"/>
    </row>
    <row r="2308" spans="1:8">
      <c r="A2308" s="286"/>
      <c r="B2308" s="271"/>
      <c r="D2308" s="286"/>
      <c r="E2308" s="287"/>
      <c r="F2308" s="286"/>
      <c r="H2308" s="288"/>
    </row>
    <row r="2309" spans="1:8">
      <c r="A2309" s="286"/>
      <c r="B2309" s="271"/>
      <c r="D2309" s="286"/>
      <c r="E2309" s="287"/>
      <c r="F2309" s="286"/>
      <c r="H2309" s="288"/>
    </row>
    <row r="2310" spans="1:8">
      <c r="A2310" s="286"/>
      <c r="B2310" s="271"/>
      <c r="D2310" s="286"/>
      <c r="E2310" s="287"/>
      <c r="F2310" s="286"/>
      <c r="H2310" s="288"/>
    </row>
    <row r="2311" spans="1:8">
      <c r="A2311" s="286"/>
      <c r="B2311" s="271"/>
      <c r="D2311" s="286"/>
      <c r="E2311" s="287"/>
      <c r="F2311" s="286"/>
      <c r="H2311" s="288"/>
    </row>
    <row r="2312" spans="1:8">
      <c r="A2312" s="286"/>
      <c r="B2312" s="271"/>
      <c r="D2312" s="286"/>
      <c r="E2312" s="287"/>
      <c r="F2312" s="286"/>
      <c r="H2312" s="288"/>
    </row>
    <row r="2313" spans="1:8">
      <c r="A2313" s="286"/>
      <c r="B2313" s="271"/>
      <c r="D2313" s="286"/>
      <c r="E2313" s="287"/>
      <c r="F2313" s="286"/>
      <c r="H2313" s="288"/>
    </row>
    <row r="2314" spans="1:8">
      <c r="A2314" s="286"/>
      <c r="B2314" s="271"/>
      <c r="D2314" s="286"/>
      <c r="E2314" s="287"/>
      <c r="F2314" s="286"/>
      <c r="H2314" s="288"/>
    </row>
    <row r="2315" spans="1:8">
      <c r="A2315" s="286"/>
      <c r="B2315" s="271"/>
      <c r="D2315" s="286"/>
      <c r="E2315" s="287"/>
      <c r="F2315" s="286"/>
      <c r="H2315" s="288"/>
    </row>
    <row r="2316" spans="1:8">
      <c r="A2316" s="286"/>
      <c r="B2316" s="271"/>
      <c r="D2316" s="286"/>
      <c r="E2316" s="287"/>
      <c r="F2316" s="286"/>
      <c r="H2316" s="288"/>
    </row>
    <row r="2317" spans="1:8">
      <c r="A2317" s="286"/>
      <c r="B2317" s="271"/>
      <c r="D2317" s="286"/>
      <c r="E2317" s="287"/>
      <c r="F2317" s="286"/>
      <c r="H2317" s="288"/>
    </row>
    <row r="2318" spans="1:8">
      <c r="A2318" s="286"/>
      <c r="B2318" s="271"/>
      <c r="D2318" s="286"/>
      <c r="E2318" s="287"/>
      <c r="F2318" s="286"/>
      <c r="H2318" s="288"/>
    </row>
    <row r="2319" spans="1:8">
      <c r="A2319" s="286"/>
      <c r="B2319" s="271"/>
      <c r="D2319" s="286"/>
      <c r="E2319" s="287"/>
      <c r="F2319" s="286"/>
      <c r="H2319" s="288"/>
    </row>
    <row r="2320" spans="1:8">
      <c r="A2320" s="286"/>
      <c r="B2320" s="271"/>
      <c r="D2320" s="286"/>
      <c r="E2320" s="287"/>
      <c r="F2320" s="286"/>
      <c r="H2320" s="288"/>
    </row>
    <row r="2321" spans="1:8">
      <c r="A2321" s="286"/>
      <c r="B2321" s="271"/>
      <c r="D2321" s="286"/>
      <c r="E2321" s="287"/>
      <c r="F2321" s="286"/>
      <c r="H2321" s="288"/>
    </row>
    <row r="2322" spans="1:8">
      <c r="A2322" s="286"/>
      <c r="B2322" s="271"/>
      <c r="D2322" s="286"/>
      <c r="E2322" s="287"/>
      <c r="F2322" s="286"/>
      <c r="H2322" s="288"/>
    </row>
    <row r="2323" spans="1:8">
      <c r="A2323" s="286"/>
      <c r="B2323" s="271"/>
      <c r="D2323" s="286"/>
      <c r="E2323" s="287"/>
      <c r="F2323" s="286"/>
      <c r="H2323" s="288"/>
    </row>
    <row r="2324" spans="1:8">
      <c r="A2324" s="286"/>
      <c r="B2324" s="271"/>
      <c r="D2324" s="286"/>
      <c r="E2324" s="287"/>
      <c r="F2324" s="286"/>
      <c r="H2324" s="288"/>
    </row>
    <row r="2325" spans="1:8">
      <c r="A2325" s="286"/>
      <c r="B2325" s="271"/>
      <c r="D2325" s="286"/>
      <c r="E2325" s="287"/>
      <c r="F2325" s="286"/>
      <c r="H2325" s="288"/>
    </row>
    <row r="2326" spans="1:8">
      <c r="A2326" s="286"/>
      <c r="B2326" s="271"/>
      <c r="D2326" s="286"/>
      <c r="E2326" s="287"/>
      <c r="F2326" s="286"/>
      <c r="H2326" s="288"/>
    </row>
    <row r="2327" spans="1:8">
      <c r="A2327" s="286"/>
      <c r="B2327" s="271"/>
      <c r="D2327" s="286"/>
      <c r="E2327" s="287"/>
      <c r="F2327" s="286"/>
      <c r="H2327" s="288"/>
    </row>
    <row r="2328" spans="1:8">
      <c r="A2328" s="286"/>
      <c r="B2328" s="271"/>
      <c r="D2328" s="286"/>
      <c r="E2328" s="287"/>
      <c r="F2328" s="286"/>
      <c r="H2328" s="288"/>
    </row>
    <row r="2329" spans="1:8">
      <c r="A2329" s="286"/>
      <c r="B2329" s="271"/>
      <c r="D2329" s="286"/>
      <c r="E2329" s="287"/>
      <c r="F2329" s="286"/>
      <c r="H2329" s="288"/>
    </row>
    <row r="2330" spans="1:8">
      <c r="A2330" s="286"/>
      <c r="B2330" s="271"/>
      <c r="D2330" s="286"/>
      <c r="E2330" s="287"/>
      <c r="F2330" s="286"/>
      <c r="H2330" s="288"/>
    </row>
    <row r="2331" spans="1:8">
      <c r="A2331" s="286"/>
      <c r="B2331" s="271"/>
      <c r="D2331" s="286"/>
      <c r="E2331" s="287"/>
      <c r="F2331" s="286"/>
      <c r="H2331" s="288"/>
    </row>
    <row r="2332" spans="1:8">
      <c r="A2332" s="286"/>
      <c r="B2332" s="271"/>
      <c r="D2332" s="286"/>
      <c r="E2332" s="287"/>
      <c r="F2332" s="286"/>
      <c r="H2332" s="288"/>
    </row>
    <row r="2333" spans="1:8">
      <c r="A2333" s="286"/>
      <c r="B2333" s="271"/>
      <c r="D2333" s="286"/>
      <c r="E2333" s="287"/>
      <c r="F2333" s="286"/>
      <c r="H2333" s="288"/>
    </row>
    <row r="2334" spans="1:8">
      <c r="A2334" s="286"/>
      <c r="B2334" s="271"/>
      <c r="D2334" s="286"/>
      <c r="E2334" s="287"/>
      <c r="F2334" s="286"/>
      <c r="H2334" s="288"/>
    </row>
    <row r="2335" spans="1:8">
      <c r="A2335" s="286"/>
      <c r="B2335" s="271"/>
      <c r="D2335" s="286"/>
      <c r="E2335" s="287"/>
      <c r="F2335" s="286"/>
      <c r="H2335" s="288"/>
    </row>
    <row r="2336" spans="1:8">
      <c r="A2336" s="286"/>
      <c r="B2336" s="271"/>
      <c r="D2336" s="286"/>
      <c r="E2336" s="287"/>
      <c r="F2336" s="286"/>
      <c r="H2336" s="288"/>
    </row>
    <row r="2337" spans="1:8">
      <c r="A2337" s="286"/>
      <c r="B2337" s="271"/>
      <c r="D2337" s="286"/>
      <c r="E2337" s="287"/>
      <c r="F2337" s="286"/>
      <c r="H2337" s="288"/>
    </row>
    <row r="2338" spans="1:8">
      <c r="A2338" s="286"/>
      <c r="B2338" s="271"/>
      <c r="D2338" s="286"/>
      <c r="E2338" s="287"/>
      <c r="F2338" s="286"/>
      <c r="H2338" s="288"/>
    </row>
    <row r="2339" spans="1:8">
      <c r="A2339" s="286"/>
      <c r="B2339" s="271"/>
      <c r="D2339" s="286"/>
      <c r="E2339" s="287"/>
      <c r="F2339" s="286"/>
      <c r="H2339" s="288"/>
    </row>
    <row r="2340" spans="1:8">
      <c r="A2340" s="286"/>
      <c r="B2340" s="271"/>
      <c r="D2340" s="286"/>
      <c r="E2340" s="287"/>
      <c r="F2340" s="286"/>
      <c r="H2340" s="288"/>
    </row>
    <row r="2341" spans="1:8">
      <c r="A2341" s="286"/>
      <c r="B2341" s="271"/>
      <c r="D2341" s="286"/>
      <c r="E2341" s="287"/>
      <c r="F2341" s="286"/>
      <c r="H2341" s="288"/>
    </row>
    <row r="2342" spans="1:8">
      <c r="A2342" s="286"/>
      <c r="B2342" s="271"/>
      <c r="D2342" s="286"/>
      <c r="E2342" s="287"/>
      <c r="F2342" s="286"/>
      <c r="H2342" s="288"/>
    </row>
    <row r="2343" spans="1:8">
      <c r="A2343" s="286"/>
      <c r="B2343" s="271"/>
      <c r="D2343" s="286"/>
      <c r="E2343" s="287"/>
      <c r="F2343" s="286"/>
      <c r="H2343" s="288"/>
    </row>
    <row r="2344" spans="1:8">
      <c r="A2344" s="286"/>
      <c r="B2344" s="271"/>
      <c r="D2344" s="286"/>
      <c r="E2344" s="287"/>
      <c r="F2344" s="286"/>
      <c r="H2344" s="288"/>
    </row>
    <row r="2345" spans="1:8">
      <c r="A2345" s="286"/>
      <c r="B2345" s="271"/>
      <c r="D2345" s="286"/>
      <c r="E2345" s="287"/>
      <c r="F2345" s="286"/>
      <c r="H2345" s="288"/>
    </row>
    <row r="2346" spans="1:8">
      <c r="A2346" s="286"/>
      <c r="B2346" s="271"/>
      <c r="D2346" s="286"/>
      <c r="E2346" s="287"/>
      <c r="F2346" s="286"/>
      <c r="H2346" s="288"/>
    </row>
    <row r="2347" spans="1:8">
      <c r="A2347" s="286"/>
      <c r="B2347" s="271"/>
      <c r="D2347" s="286"/>
      <c r="E2347" s="287"/>
      <c r="F2347" s="286"/>
      <c r="H2347" s="288"/>
    </row>
    <row r="2348" spans="1:8">
      <c r="A2348" s="286"/>
      <c r="B2348" s="271"/>
      <c r="D2348" s="286"/>
      <c r="E2348" s="287"/>
      <c r="F2348" s="286"/>
      <c r="H2348" s="288"/>
    </row>
    <row r="2349" spans="1:8">
      <c r="A2349" s="286"/>
      <c r="B2349" s="271"/>
      <c r="D2349" s="286"/>
      <c r="E2349" s="287"/>
      <c r="F2349" s="286"/>
      <c r="H2349" s="288"/>
    </row>
    <row r="2350" spans="1:8">
      <c r="A2350" s="286"/>
      <c r="B2350" s="271"/>
      <c r="D2350" s="286"/>
      <c r="E2350" s="287"/>
      <c r="F2350" s="286"/>
      <c r="H2350" s="288"/>
    </row>
    <row r="2351" spans="1:8">
      <c r="A2351" s="286"/>
      <c r="B2351" s="271"/>
      <c r="D2351" s="286"/>
      <c r="E2351" s="287"/>
      <c r="F2351" s="286"/>
      <c r="H2351" s="288"/>
    </row>
    <row r="2352" spans="1:8">
      <c r="A2352" s="286"/>
      <c r="B2352" s="271"/>
      <c r="D2352" s="286"/>
      <c r="E2352" s="287"/>
      <c r="F2352" s="286"/>
      <c r="H2352" s="288"/>
    </row>
    <row r="2353" spans="1:8">
      <c r="A2353" s="286"/>
      <c r="B2353" s="271"/>
      <c r="D2353" s="286"/>
      <c r="E2353" s="287"/>
      <c r="F2353" s="286"/>
      <c r="H2353" s="288"/>
    </row>
    <row r="2354" spans="1:8">
      <c r="A2354" s="286"/>
      <c r="B2354" s="271"/>
      <c r="D2354" s="286"/>
      <c r="E2354" s="287"/>
      <c r="F2354" s="286"/>
      <c r="H2354" s="288"/>
    </row>
    <row r="2355" spans="1:8">
      <c r="A2355" s="286"/>
      <c r="B2355" s="271"/>
      <c r="D2355" s="286"/>
      <c r="E2355" s="287"/>
      <c r="F2355" s="286"/>
      <c r="H2355" s="288"/>
    </row>
    <row r="2356" spans="1:8">
      <c r="A2356" s="286"/>
      <c r="B2356" s="271"/>
      <c r="D2356" s="286"/>
      <c r="E2356" s="287"/>
      <c r="F2356" s="286"/>
      <c r="H2356" s="288"/>
    </row>
    <row r="2357" spans="1:8">
      <c r="A2357" s="286"/>
      <c r="B2357" s="271"/>
      <c r="D2357" s="286"/>
      <c r="E2357" s="287"/>
      <c r="F2357" s="286"/>
      <c r="H2357" s="288"/>
    </row>
    <row r="2358" spans="1:8">
      <c r="A2358" s="286"/>
      <c r="B2358" s="271"/>
      <c r="D2358" s="286"/>
      <c r="E2358" s="287"/>
      <c r="F2358" s="286"/>
      <c r="H2358" s="288"/>
    </row>
    <row r="2359" spans="1:8">
      <c r="A2359" s="286"/>
      <c r="B2359" s="271"/>
      <c r="D2359" s="286"/>
      <c r="E2359" s="287"/>
      <c r="F2359" s="286"/>
      <c r="H2359" s="288"/>
    </row>
    <row r="2360" spans="1:8">
      <c r="A2360" s="286"/>
      <c r="B2360" s="271"/>
      <c r="D2360" s="286"/>
      <c r="E2360" s="287"/>
      <c r="F2360" s="286"/>
      <c r="H2360" s="288"/>
    </row>
    <row r="2361" spans="1:8">
      <c r="A2361" s="286"/>
      <c r="B2361" s="271"/>
      <c r="D2361" s="286"/>
      <c r="E2361" s="287"/>
      <c r="F2361" s="286"/>
      <c r="H2361" s="288"/>
    </row>
    <row r="2362" spans="1:8">
      <c r="A2362" s="286"/>
      <c r="B2362" s="271"/>
      <c r="D2362" s="286"/>
      <c r="E2362" s="287"/>
      <c r="F2362" s="286"/>
      <c r="H2362" s="288"/>
    </row>
    <row r="2363" spans="1:8">
      <c r="A2363" s="286"/>
      <c r="B2363" s="271"/>
      <c r="D2363" s="286"/>
      <c r="E2363" s="287"/>
      <c r="F2363" s="286"/>
      <c r="H2363" s="288"/>
    </row>
    <row r="2364" spans="1:8">
      <c r="A2364" s="286"/>
      <c r="B2364" s="271"/>
      <c r="D2364" s="286"/>
      <c r="E2364" s="287"/>
      <c r="F2364" s="286"/>
      <c r="H2364" s="288"/>
    </row>
    <row r="2365" spans="1:8">
      <c r="A2365" s="286"/>
      <c r="B2365" s="271"/>
      <c r="D2365" s="286"/>
      <c r="E2365" s="287"/>
      <c r="F2365" s="286"/>
      <c r="H2365" s="288"/>
    </row>
    <row r="2366" spans="1:8">
      <c r="A2366" s="286"/>
      <c r="B2366" s="271"/>
      <c r="D2366" s="286"/>
      <c r="E2366" s="287"/>
      <c r="F2366" s="286"/>
      <c r="H2366" s="288"/>
    </row>
    <row r="2367" spans="1:8">
      <c r="A2367" s="286"/>
      <c r="B2367" s="271"/>
      <c r="D2367" s="286"/>
      <c r="E2367" s="287"/>
      <c r="F2367" s="286"/>
      <c r="H2367" s="288"/>
    </row>
    <row r="2368" spans="1:8">
      <c r="A2368" s="286"/>
      <c r="B2368" s="271"/>
      <c r="D2368" s="286"/>
      <c r="E2368" s="287"/>
      <c r="F2368" s="286"/>
      <c r="H2368" s="288"/>
    </row>
    <row r="2369" spans="1:8">
      <c r="A2369" s="286"/>
      <c r="B2369" s="271"/>
      <c r="D2369" s="286"/>
      <c r="E2369" s="287"/>
      <c r="F2369" s="286"/>
      <c r="H2369" s="288"/>
    </row>
    <row r="2370" spans="1:8">
      <c r="A2370" s="286"/>
      <c r="B2370" s="271"/>
      <c r="D2370" s="286"/>
      <c r="E2370" s="287"/>
      <c r="F2370" s="286"/>
      <c r="H2370" s="288"/>
    </row>
    <row r="2371" spans="1:8">
      <c r="A2371" s="286"/>
      <c r="B2371" s="271"/>
      <c r="D2371" s="286"/>
      <c r="E2371" s="287"/>
      <c r="F2371" s="286"/>
      <c r="H2371" s="288"/>
    </row>
    <row r="2372" spans="1:8">
      <c r="A2372" s="286"/>
      <c r="B2372" s="271"/>
      <c r="D2372" s="286"/>
      <c r="E2372" s="287"/>
      <c r="F2372" s="286"/>
      <c r="H2372" s="288"/>
    </row>
    <row r="2373" spans="1:8">
      <c r="A2373" s="286"/>
      <c r="B2373" s="271"/>
      <c r="D2373" s="286"/>
      <c r="E2373" s="287"/>
      <c r="F2373" s="286"/>
      <c r="H2373" s="288"/>
    </row>
    <row r="2374" spans="1:8">
      <c r="A2374" s="286"/>
      <c r="B2374" s="271"/>
      <c r="D2374" s="286"/>
      <c r="E2374" s="287"/>
      <c r="F2374" s="286"/>
      <c r="H2374" s="288"/>
    </row>
    <row r="2375" spans="1:8">
      <c r="A2375" s="286"/>
      <c r="B2375" s="271"/>
      <c r="D2375" s="286"/>
      <c r="E2375" s="287"/>
      <c r="F2375" s="286"/>
      <c r="H2375" s="288"/>
    </row>
    <row r="2376" spans="1:8">
      <c r="A2376" s="286"/>
      <c r="B2376" s="271"/>
      <c r="D2376" s="286"/>
      <c r="E2376" s="287"/>
      <c r="F2376" s="286"/>
      <c r="H2376" s="288"/>
    </row>
    <row r="2377" spans="1:8">
      <c r="A2377" s="286"/>
      <c r="B2377" s="271"/>
      <c r="D2377" s="286"/>
      <c r="E2377" s="287"/>
      <c r="F2377" s="286"/>
      <c r="H2377" s="288"/>
    </row>
    <row r="2378" spans="1:8">
      <c r="A2378" s="286"/>
      <c r="B2378" s="271"/>
      <c r="D2378" s="286"/>
      <c r="E2378" s="287"/>
      <c r="F2378" s="286"/>
      <c r="H2378" s="288"/>
    </row>
    <row r="2379" spans="1:8">
      <c r="A2379" s="286"/>
      <c r="B2379" s="271"/>
      <c r="D2379" s="286"/>
      <c r="E2379" s="287"/>
      <c r="F2379" s="286"/>
      <c r="H2379" s="288"/>
    </row>
    <row r="2380" spans="1:8">
      <c r="A2380" s="286"/>
      <c r="B2380" s="271"/>
      <c r="D2380" s="286"/>
      <c r="E2380" s="287"/>
      <c r="F2380" s="286"/>
      <c r="H2380" s="288"/>
    </row>
    <row r="2381" spans="1:8">
      <c r="A2381" s="286"/>
      <c r="B2381" s="271"/>
      <c r="D2381" s="286"/>
      <c r="E2381" s="287"/>
      <c r="F2381" s="286"/>
      <c r="H2381" s="288"/>
    </row>
    <row r="2382" spans="1:8">
      <c r="A2382" s="286"/>
      <c r="B2382" s="271"/>
      <c r="D2382" s="286"/>
      <c r="E2382" s="287"/>
      <c r="F2382" s="286"/>
      <c r="H2382" s="288"/>
    </row>
    <row r="2383" spans="1:8">
      <c r="A2383" s="286"/>
      <c r="B2383" s="271"/>
      <c r="D2383" s="286"/>
      <c r="E2383" s="287"/>
      <c r="F2383" s="286"/>
      <c r="H2383" s="288"/>
    </row>
    <row r="2384" spans="1:8">
      <c r="A2384" s="286"/>
      <c r="B2384" s="271"/>
      <c r="D2384" s="286"/>
      <c r="E2384" s="287"/>
      <c r="F2384" s="286"/>
      <c r="H2384" s="288"/>
    </row>
    <row r="2385" spans="1:8">
      <c r="A2385" s="286"/>
      <c r="B2385" s="271"/>
      <c r="D2385" s="286"/>
      <c r="E2385" s="287"/>
      <c r="F2385" s="286"/>
      <c r="H2385" s="288"/>
    </row>
    <row r="2386" spans="1:8">
      <c r="A2386" s="286"/>
      <c r="B2386" s="271"/>
      <c r="D2386" s="286"/>
      <c r="E2386" s="287"/>
      <c r="F2386" s="286"/>
      <c r="H2386" s="288"/>
    </row>
    <row r="2387" spans="1:8">
      <c r="A2387" s="286"/>
      <c r="B2387" s="271"/>
      <c r="D2387" s="286"/>
      <c r="E2387" s="287"/>
      <c r="F2387" s="286"/>
      <c r="H2387" s="288"/>
    </row>
    <row r="2388" spans="1:8">
      <c r="A2388" s="286"/>
      <c r="B2388" s="271"/>
      <c r="D2388" s="286"/>
      <c r="E2388" s="287"/>
      <c r="F2388" s="286"/>
      <c r="H2388" s="288"/>
    </row>
    <row r="2389" spans="1:8">
      <c r="A2389" s="286"/>
      <c r="B2389" s="271"/>
      <c r="D2389" s="286"/>
      <c r="E2389" s="287"/>
      <c r="F2389" s="286"/>
      <c r="H2389" s="288"/>
    </row>
    <row r="2390" spans="1:8">
      <c r="A2390" s="286"/>
      <c r="B2390" s="271"/>
      <c r="D2390" s="286"/>
      <c r="E2390" s="287"/>
      <c r="F2390" s="286"/>
      <c r="H2390" s="288"/>
    </row>
    <row r="2391" spans="1:8">
      <c r="A2391" s="286"/>
      <c r="B2391" s="271"/>
      <c r="D2391" s="286"/>
      <c r="E2391" s="287"/>
      <c r="F2391" s="286"/>
      <c r="H2391" s="288"/>
    </row>
    <row r="2392" spans="1:8">
      <c r="A2392" s="286"/>
      <c r="B2392" s="271"/>
      <c r="D2392" s="286"/>
      <c r="E2392" s="287"/>
      <c r="F2392" s="286"/>
      <c r="H2392" s="288"/>
    </row>
    <row r="2393" spans="1:8">
      <c r="A2393" s="286"/>
      <c r="B2393" s="271"/>
      <c r="D2393" s="286"/>
      <c r="E2393" s="287"/>
      <c r="F2393" s="286"/>
      <c r="H2393" s="288"/>
    </row>
    <row r="2394" spans="1:8">
      <c r="A2394" s="286"/>
      <c r="B2394" s="271"/>
      <c r="D2394" s="286"/>
      <c r="E2394" s="287"/>
      <c r="F2394" s="286"/>
      <c r="H2394" s="288"/>
    </row>
    <row r="2395" spans="1:8">
      <c r="A2395" s="286"/>
      <c r="B2395" s="271"/>
      <c r="D2395" s="286"/>
      <c r="E2395" s="287"/>
      <c r="F2395" s="286"/>
      <c r="H2395" s="288"/>
    </row>
    <row r="2396" spans="1:8">
      <c r="A2396" s="286"/>
      <c r="B2396" s="271"/>
      <c r="D2396" s="286"/>
      <c r="E2396" s="287"/>
      <c r="F2396" s="286"/>
      <c r="H2396" s="288"/>
    </row>
    <row r="2397" spans="1:8">
      <c r="A2397" s="286"/>
      <c r="B2397" s="271"/>
      <c r="D2397" s="286"/>
      <c r="E2397" s="287"/>
      <c r="F2397" s="286"/>
      <c r="H2397" s="288"/>
    </row>
    <row r="2398" spans="1:8">
      <c r="A2398" s="286"/>
      <c r="B2398" s="271"/>
      <c r="D2398" s="286"/>
      <c r="E2398" s="287"/>
      <c r="F2398" s="286"/>
      <c r="H2398" s="288"/>
    </row>
    <row r="2399" spans="1:8">
      <c r="A2399" s="286"/>
      <c r="B2399" s="271"/>
      <c r="D2399" s="286"/>
      <c r="E2399" s="287"/>
      <c r="F2399" s="286"/>
      <c r="H2399" s="288"/>
    </row>
    <row r="2400" spans="1:8">
      <c r="A2400" s="286"/>
      <c r="B2400" s="271"/>
      <c r="D2400" s="286"/>
      <c r="E2400" s="287"/>
      <c r="F2400" s="286"/>
      <c r="H2400" s="288"/>
    </row>
    <row r="2401" spans="1:8">
      <c r="A2401" s="286"/>
      <c r="B2401" s="271"/>
      <c r="D2401" s="286"/>
      <c r="E2401" s="287"/>
      <c r="F2401" s="286"/>
      <c r="H2401" s="288"/>
    </row>
    <row r="2402" spans="1:8">
      <c r="A2402" s="286"/>
      <c r="B2402" s="271"/>
      <c r="D2402" s="286"/>
      <c r="E2402" s="287"/>
      <c r="F2402" s="286"/>
      <c r="H2402" s="288"/>
    </row>
    <row r="2403" spans="1:8">
      <c r="A2403" s="286"/>
      <c r="B2403" s="271"/>
      <c r="D2403" s="286"/>
      <c r="E2403" s="287"/>
      <c r="F2403" s="286"/>
      <c r="H2403" s="288"/>
    </row>
    <row r="2404" spans="1:8">
      <c r="A2404" s="286"/>
      <c r="B2404" s="271"/>
      <c r="D2404" s="286"/>
      <c r="E2404" s="287"/>
      <c r="F2404" s="286"/>
      <c r="H2404" s="288"/>
    </row>
    <row r="2405" spans="1:8">
      <c r="A2405" s="286"/>
      <c r="B2405" s="271"/>
      <c r="D2405" s="286"/>
      <c r="E2405" s="287"/>
      <c r="F2405" s="286"/>
      <c r="H2405" s="288"/>
    </row>
    <row r="2406" spans="1:8">
      <c r="A2406" s="286"/>
      <c r="B2406" s="271"/>
      <c r="D2406" s="286"/>
      <c r="E2406" s="287"/>
      <c r="F2406" s="286"/>
      <c r="H2406" s="288"/>
    </row>
    <row r="2407" spans="1:8">
      <c r="A2407" s="286"/>
      <c r="B2407" s="271"/>
      <c r="D2407" s="286"/>
      <c r="E2407" s="287"/>
      <c r="F2407" s="286"/>
      <c r="H2407" s="288"/>
    </row>
    <row r="2408" spans="1:8">
      <c r="A2408" s="286"/>
      <c r="B2408" s="271"/>
      <c r="D2408" s="286"/>
      <c r="E2408" s="287"/>
      <c r="F2408" s="286"/>
      <c r="H2408" s="288"/>
    </row>
    <row r="2409" spans="1:8">
      <c r="A2409" s="286"/>
      <c r="B2409" s="271"/>
      <c r="D2409" s="286"/>
      <c r="E2409" s="287"/>
      <c r="F2409" s="286"/>
      <c r="H2409" s="288"/>
    </row>
    <row r="2410" spans="1:8">
      <c r="A2410" s="286"/>
      <c r="B2410" s="271"/>
      <c r="D2410" s="286"/>
      <c r="E2410" s="287"/>
      <c r="F2410" s="286"/>
      <c r="H2410" s="288"/>
    </row>
    <row r="2411" spans="1:8">
      <c r="A2411" s="286"/>
      <c r="B2411" s="271"/>
      <c r="D2411" s="286"/>
      <c r="E2411" s="287"/>
      <c r="F2411" s="286"/>
      <c r="H2411" s="288"/>
    </row>
    <row r="2412" spans="1:8">
      <c r="A2412" s="286"/>
      <c r="B2412" s="271"/>
      <c r="D2412" s="286"/>
      <c r="E2412" s="287"/>
      <c r="F2412" s="286"/>
      <c r="H2412" s="288"/>
    </row>
    <row r="2413" spans="1:8">
      <c r="A2413" s="286"/>
      <c r="B2413" s="271"/>
      <c r="D2413" s="286"/>
      <c r="E2413" s="287"/>
      <c r="F2413" s="286"/>
      <c r="H2413" s="288"/>
    </row>
    <row r="2414" spans="1:8">
      <c r="A2414" s="286"/>
      <c r="B2414" s="271"/>
      <c r="D2414" s="286"/>
      <c r="E2414" s="287"/>
      <c r="F2414" s="286"/>
      <c r="H2414" s="288"/>
    </row>
    <row r="2415" spans="1:8">
      <c r="A2415" s="286"/>
      <c r="B2415" s="271"/>
      <c r="D2415" s="286"/>
      <c r="E2415" s="287"/>
      <c r="F2415" s="286"/>
      <c r="H2415" s="288"/>
    </row>
    <row r="2416" spans="1:8">
      <c r="A2416" s="286"/>
      <c r="B2416" s="271"/>
      <c r="D2416" s="286"/>
      <c r="E2416" s="287"/>
      <c r="F2416" s="286"/>
      <c r="H2416" s="288"/>
    </row>
    <row r="2417" spans="1:8">
      <c r="A2417" s="286"/>
      <c r="B2417" s="271"/>
      <c r="D2417" s="286"/>
      <c r="E2417" s="287"/>
      <c r="F2417" s="286"/>
      <c r="H2417" s="288"/>
    </row>
    <row r="2418" spans="1:8">
      <c r="A2418" s="286"/>
      <c r="B2418" s="271"/>
      <c r="D2418" s="286"/>
      <c r="E2418" s="287"/>
      <c r="F2418" s="286"/>
      <c r="H2418" s="288"/>
    </row>
    <row r="2419" spans="1:8">
      <c r="A2419" s="286"/>
      <c r="B2419" s="271"/>
      <c r="D2419" s="286"/>
      <c r="E2419" s="287"/>
      <c r="F2419" s="286"/>
      <c r="H2419" s="288"/>
    </row>
    <row r="2420" spans="1:8">
      <c r="A2420" s="286"/>
      <c r="B2420" s="271"/>
      <c r="D2420" s="286"/>
      <c r="E2420" s="287"/>
      <c r="F2420" s="286"/>
      <c r="H2420" s="288"/>
    </row>
    <row r="2421" spans="1:8">
      <c r="A2421" s="286"/>
      <c r="B2421" s="271"/>
      <c r="D2421" s="286"/>
      <c r="E2421" s="287"/>
      <c r="F2421" s="286"/>
      <c r="H2421" s="288"/>
    </row>
    <row r="2422" spans="1:8">
      <c r="A2422" s="286"/>
      <c r="B2422" s="271"/>
      <c r="D2422" s="286"/>
      <c r="E2422" s="287"/>
      <c r="F2422" s="286"/>
      <c r="H2422" s="288"/>
    </row>
    <row r="2423" spans="1:8">
      <c r="A2423" s="286"/>
      <c r="B2423" s="271"/>
      <c r="D2423" s="286"/>
      <c r="E2423" s="287"/>
      <c r="F2423" s="286"/>
      <c r="H2423" s="288"/>
    </row>
    <row r="2424" spans="1:8">
      <c r="A2424" s="286"/>
      <c r="B2424" s="271"/>
      <c r="D2424" s="286"/>
      <c r="E2424" s="287"/>
      <c r="F2424" s="286"/>
      <c r="H2424" s="288"/>
    </row>
    <row r="2425" spans="1:8">
      <c r="A2425" s="286"/>
      <c r="B2425" s="271"/>
      <c r="D2425" s="286"/>
      <c r="E2425" s="287"/>
      <c r="F2425" s="286"/>
      <c r="H2425" s="288"/>
    </row>
    <row r="2426" spans="1:8">
      <c r="A2426" s="286"/>
      <c r="B2426" s="271"/>
      <c r="D2426" s="286"/>
      <c r="E2426" s="287"/>
      <c r="F2426" s="286"/>
      <c r="H2426" s="288"/>
    </row>
    <row r="2427" spans="1:8">
      <c r="A2427" s="286"/>
      <c r="B2427" s="271"/>
      <c r="D2427" s="286"/>
      <c r="E2427" s="287"/>
      <c r="F2427" s="286"/>
      <c r="H2427" s="288"/>
    </row>
    <row r="2428" spans="1:8">
      <c r="A2428" s="286"/>
      <c r="B2428" s="271"/>
      <c r="D2428" s="286"/>
      <c r="E2428" s="287"/>
      <c r="F2428" s="286"/>
      <c r="H2428" s="288"/>
    </row>
    <row r="2429" spans="1:8">
      <c r="A2429" s="286"/>
      <c r="B2429" s="271"/>
      <c r="D2429" s="286"/>
      <c r="E2429" s="287"/>
      <c r="F2429" s="286"/>
      <c r="H2429" s="288"/>
    </row>
    <row r="2430" spans="1:8">
      <c r="A2430" s="286"/>
      <c r="B2430" s="271"/>
      <c r="D2430" s="286"/>
      <c r="E2430" s="287"/>
      <c r="F2430" s="286"/>
      <c r="H2430" s="288"/>
    </row>
    <row r="2431" spans="1:8">
      <c r="A2431" s="286"/>
      <c r="B2431" s="271"/>
      <c r="D2431" s="286"/>
      <c r="E2431" s="287"/>
      <c r="F2431" s="286"/>
      <c r="H2431" s="288"/>
    </row>
    <row r="2432" spans="1:8">
      <c r="A2432" s="286"/>
      <c r="B2432" s="271"/>
      <c r="D2432" s="286"/>
      <c r="E2432" s="287"/>
      <c r="F2432" s="286"/>
      <c r="H2432" s="288"/>
    </row>
    <row r="2433" spans="1:8">
      <c r="A2433" s="286"/>
      <c r="B2433" s="271"/>
      <c r="D2433" s="286"/>
      <c r="E2433" s="287"/>
      <c r="F2433" s="286"/>
      <c r="H2433" s="288"/>
    </row>
    <row r="2434" spans="1:8">
      <c r="A2434" s="286"/>
      <c r="B2434" s="271"/>
      <c r="D2434" s="286"/>
      <c r="E2434" s="287"/>
      <c r="F2434" s="286"/>
      <c r="H2434" s="288"/>
    </row>
    <row r="2435" spans="1:8">
      <c r="A2435" s="286"/>
      <c r="B2435" s="271"/>
      <c r="D2435" s="286"/>
      <c r="E2435" s="287"/>
      <c r="F2435" s="286"/>
      <c r="H2435" s="288"/>
    </row>
    <row r="2436" spans="1:8">
      <c r="A2436" s="286"/>
      <c r="B2436" s="271"/>
      <c r="D2436" s="286"/>
      <c r="E2436" s="287"/>
      <c r="F2436" s="286"/>
      <c r="H2436" s="288"/>
    </row>
    <row r="2437" spans="1:8">
      <c r="A2437" s="286"/>
      <c r="B2437" s="271"/>
      <c r="D2437" s="286"/>
      <c r="E2437" s="287"/>
      <c r="F2437" s="286"/>
      <c r="H2437" s="288"/>
    </row>
    <row r="2438" spans="1:8">
      <c r="A2438" s="286"/>
      <c r="B2438" s="271"/>
      <c r="D2438" s="286"/>
      <c r="E2438" s="287"/>
      <c r="F2438" s="286"/>
      <c r="H2438" s="288"/>
    </row>
    <row r="2439" spans="1:8">
      <c r="A2439" s="286"/>
      <c r="B2439" s="271"/>
      <c r="D2439" s="286"/>
      <c r="E2439" s="287"/>
      <c r="F2439" s="286"/>
      <c r="H2439" s="288"/>
    </row>
    <row r="2440" spans="1:8">
      <c r="A2440" s="286"/>
      <c r="B2440" s="271"/>
      <c r="D2440" s="286"/>
      <c r="E2440" s="287"/>
      <c r="F2440" s="286"/>
      <c r="H2440" s="288"/>
    </row>
    <row r="2441" spans="1:8">
      <c r="A2441" s="286"/>
      <c r="B2441" s="271"/>
      <c r="D2441" s="286"/>
      <c r="E2441" s="287"/>
      <c r="F2441" s="286"/>
      <c r="H2441" s="288"/>
    </row>
    <row r="2442" spans="1:8">
      <c r="A2442" s="286"/>
      <c r="B2442" s="271"/>
      <c r="D2442" s="286"/>
      <c r="E2442" s="287"/>
      <c r="F2442" s="286"/>
      <c r="H2442" s="288"/>
    </row>
    <row r="2443" spans="1:8">
      <c r="A2443" s="286"/>
      <c r="B2443" s="271"/>
      <c r="D2443" s="286"/>
      <c r="E2443" s="287"/>
      <c r="F2443" s="286"/>
      <c r="H2443" s="288"/>
    </row>
    <row r="2444" spans="1:8">
      <c r="A2444" s="286"/>
      <c r="B2444" s="271"/>
      <c r="D2444" s="286"/>
      <c r="E2444" s="287"/>
      <c r="F2444" s="286"/>
      <c r="H2444" s="288"/>
    </row>
    <row r="2445" spans="1:8">
      <c r="A2445" s="286"/>
      <c r="B2445" s="271"/>
      <c r="D2445" s="286"/>
      <c r="E2445" s="287"/>
      <c r="F2445" s="286"/>
      <c r="H2445" s="288"/>
    </row>
    <row r="2446" spans="1:8">
      <c r="A2446" s="286"/>
      <c r="B2446" s="271"/>
      <c r="D2446" s="286"/>
      <c r="E2446" s="287"/>
      <c r="F2446" s="286"/>
      <c r="H2446" s="288"/>
    </row>
    <row r="2447" spans="1:8">
      <c r="A2447" s="286"/>
      <c r="B2447" s="271"/>
      <c r="D2447" s="286"/>
      <c r="E2447" s="287"/>
      <c r="F2447" s="286"/>
      <c r="H2447" s="288"/>
    </row>
    <row r="2448" spans="1:8">
      <c r="A2448" s="286"/>
      <c r="B2448" s="271"/>
      <c r="D2448" s="286"/>
      <c r="E2448" s="287"/>
      <c r="F2448" s="286"/>
      <c r="H2448" s="288"/>
    </row>
    <row r="2449" spans="1:8">
      <c r="A2449" s="286"/>
      <c r="B2449" s="271"/>
      <c r="D2449" s="286"/>
      <c r="E2449" s="287"/>
      <c r="F2449" s="286"/>
      <c r="H2449" s="288"/>
    </row>
    <row r="2450" spans="1:8">
      <c r="A2450" s="286"/>
      <c r="B2450" s="271"/>
      <c r="D2450" s="286"/>
      <c r="E2450" s="287"/>
      <c r="F2450" s="286"/>
      <c r="H2450" s="288"/>
    </row>
    <row r="2451" spans="1:8">
      <c r="A2451" s="286"/>
      <c r="B2451" s="271"/>
      <c r="D2451" s="286"/>
      <c r="E2451" s="287"/>
      <c r="F2451" s="286"/>
      <c r="H2451" s="288"/>
    </row>
    <row r="2452" spans="1:8">
      <c r="A2452" s="286"/>
      <c r="B2452" s="271"/>
      <c r="D2452" s="286"/>
      <c r="E2452" s="287"/>
      <c r="F2452" s="286"/>
      <c r="H2452" s="288"/>
    </row>
    <row r="2453" spans="1:8">
      <c r="A2453" s="286"/>
      <c r="B2453" s="271"/>
      <c r="D2453" s="286"/>
      <c r="E2453" s="287"/>
      <c r="F2453" s="286"/>
      <c r="H2453" s="288"/>
    </row>
    <row r="2454" spans="1:8">
      <c r="A2454" s="286"/>
      <c r="B2454" s="271"/>
      <c r="D2454" s="286"/>
      <c r="E2454" s="287"/>
      <c r="F2454" s="286"/>
      <c r="H2454" s="288"/>
    </row>
    <row r="2455" spans="1:8">
      <c r="A2455" s="286"/>
      <c r="B2455" s="271"/>
      <c r="D2455" s="286"/>
      <c r="E2455" s="287"/>
      <c r="F2455" s="286"/>
      <c r="H2455" s="288"/>
    </row>
    <row r="2456" spans="1:8">
      <c r="A2456" s="286"/>
      <c r="B2456" s="271"/>
      <c r="D2456" s="286"/>
      <c r="E2456" s="287"/>
      <c r="F2456" s="286"/>
      <c r="H2456" s="288"/>
    </row>
    <row r="2457" spans="1:8">
      <c r="A2457" s="286"/>
      <c r="B2457" s="271"/>
      <c r="D2457" s="286"/>
      <c r="E2457" s="287"/>
      <c r="F2457" s="286"/>
      <c r="H2457" s="288"/>
    </row>
    <row r="2458" spans="1:8">
      <c r="A2458" s="286"/>
      <c r="B2458" s="271"/>
      <c r="D2458" s="286"/>
      <c r="E2458" s="287"/>
      <c r="F2458" s="286"/>
      <c r="H2458" s="288"/>
    </row>
    <row r="2459" spans="1:8">
      <c r="A2459" s="286"/>
      <c r="B2459" s="271"/>
      <c r="D2459" s="286"/>
      <c r="E2459" s="287"/>
      <c r="F2459" s="286"/>
      <c r="H2459" s="288"/>
    </row>
    <row r="2460" spans="1:8">
      <c r="A2460" s="286"/>
      <c r="B2460" s="271"/>
      <c r="D2460" s="286"/>
      <c r="E2460" s="287"/>
      <c r="F2460" s="286"/>
      <c r="H2460" s="288"/>
    </row>
    <row r="2461" spans="1:8">
      <c r="A2461" s="286"/>
      <c r="B2461" s="271"/>
      <c r="D2461" s="286"/>
      <c r="E2461" s="287"/>
      <c r="F2461" s="286"/>
      <c r="H2461" s="288"/>
    </row>
    <row r="2462" spans="1:8">
      <c r="A2462" s="286"/>
      <c r="B2462" s="271"/>
      <c r="D2462" s="286"/>
      <c r="E2462" s="287"/>
      <c r="F2462" s="286"/>
      <c r="H2462" s="288"/>
    </row>
    <row r="2463" spans="1:8">
      <c r="A2463" s="286"/>
      <c r="B2463" s="271"/>
      <c r="D2463" s="286"/>
      <c r="E2463" s="287"/>
      <c r="F2463" s="286"/>
      <c r="H2463" s="288"/>
    </row>
    <row r="2464" spans="1:8">
      <c r="A2464" s="286"/>
      <c r="B2464" s="271"/>
      <c r="D2464" s="286"/>
      <c r="E2464" s="287"/>
      <c r="F2464" s="286"/>
      <c r="H2464" s="288"/>
    </row>
    <row r="2465" spans="1:8">
      <c r="A2465" s="286"/>
      <c r="B2465" s="271"/>
      <c r="D2465" s="286"/>
      <c r="E2465" s="287"/>
      <c r="F2465" s="286"/>
      <c r="H2465" s="288"/>
    </row>
    <row r="2466" spans="1:8">
      <c r="A2466" s="286"/>
      <c r="B2466" s="271"/>
      <c r="D2466" s="286"/>
      <c r="E2466" s="287"/>
      <c r="F2466" s="286"/>
      <c r="H2466" s="288"/>
    </row>
    <row r="2467" spans="1:8">
      <c r="A2467" s="286"/>
      <c r="B2467" s="271"/>
      <c r="D2467" s="286"/>
      <c r="E2467" s="287"/>
      <c r="F2467" s="286"/>
      <c r="H2467" s="288"/>
    </row>
    <row r="2468" spans="1:8">
      <c r="A2468" s="286"/>
      <c r="B2468" s="271"/>
      <c r="D2468" s="286"/>
      <c r="E2468" s="287"/>
      <c r="F2468" s="286"/>
      <c r="H2468" s="288"/>
    </row>
    <row r="2469" spans="1:8">
      <c r="A2469" s="286"/>
      <c r="B2469" s="271"/>
      <c r="D2469" s="286"/>
      <c r="E2469" s="287"/>
      <c r="F2469" s="286"/>
      <c r="H2469" s="288"/>
    </row>
    <row r="2470" spans="1:8">
      <c r="A2470" s="286"/>
      <c r="B2470" s="271"/>
      <c r="D2470" s="286"/>
      <c r="E2470" s="287"/>
      <c r="F2470" s="286"/>
      <c r="H2470" s="288"/>
    </row>
    <row r="2471" spans="1:8">
      <c r="A2471" s="286"/>
      <c r="B2471" s="271"/>
      <c r="D2471" s="286"/>
      <c r="E2471" s="287"/>
      <c r="F2471" s="286"/>
      <c r="H2471" s="288"/>
    </row>
    <row r="2472" spans="1:8">
      <c r="A2472" s="286"/>
      <c r="B2472" s="271"/>
      <c r="D2472" s="286"/>
      <c r="E2472" s="287"/>
      <c r="F2472" s="286"/>
      <c r="H2472" s="288"/>
    </row>
    <row r="2473" spans="1:8">
      <c r="A2473" s="286"/>
      <c r="B2473" s="271"/>
      <c r="D2473" s="286"/>
      <c r="E2473" s="287"/>
      <c r="F2473" s="286"/>
      <c r="H2473" s="288"/>
    </row>
    <row r="2474" spans="1:8">
      <c r="A2474" s="286"/>
      <c r="B2474" s="271"/>
      <c r="D2474" s="286"/>
      <c r="E2474" s="287"/>
      <c r="F2474" s="286"/>
      <c r="H2474" s="288"/>
    </row>
    <row r="2475" spans="1:8">
      <c r="A2475" s="286"/>
      <c r="B2475" s="271"/>
      <c r="D2475" s="286"/>
      <c r="E2475" s="287"/>
      <c r="F2475" s="286"/>
      <c r="H2475" s="288"/>
    </row>
    <row r="2476" spans="1:8">
      <c r="A2476" s="286"/>
      <c r="B2476" s="271"/>
      <c r="D2476" s="286"/>
      <c r="E2476" s="287"/>
      <c r="F2476" s="286"/>
      <c r="H2476" s="288"/>
    </row>
    <row r="2477" spans="1:8">
      <c r="A2477" s="286"/>
      <c r="B2477" s="271"/>
      <c r="D2477" s="286"/>
      <c r="E2477" s="287"/>
      <c r="F2477" s="286"/>
      <c r="H2477" s="288"/>
    </row>
    <row r="2478" spans="1:8">
      <c r="A2478" s="286"/>
      <c r="B2478" s="271"/>
      <c r="D2478" s="286"/>
      <c r="E2478" s="287"/>
      <c r="F2478" s="286"/>
      <c r="H2478" s="288"/>
    </row>
    <row r="2479" spans="1:8">
      <c r="A2479" s="286"/>
      <c r="B2479" s="271"/>
      <c r="D2479" s="286"/>
      <c r="E2479" s="287"/>
      <c r="F2479" s="286"/>
      <c r="H2479" s="288"/>
    </row>
    <row r="2480" spans="1:8">
      <c r="A2480" s="286"/>
      <c r="B2480" s="271"/>
      <c r="D2480" s="286"/>
      <c r="E2480" s="287"/>
      <c r="F2480" s="286"/>
      <c r="H2480" s="288"/>
    </row>
    <row r="2481" spans="1:8">
      <c r="A2481" s="286"/>
      <c r="B2481" s="271"/>
      <c r="D2481" s="286"/>
      <c r="E2481" s="287"/>
      <c r="F2481" s="286"/>
      <c r="H2481" s="288"/>
    </row>
    <row r="2482" spans="1:8">
      <c r="A2482" s="286"/>
      <c r="B2482" s="271"/>
      <c r="D2482" s="286"/>
      <c r="E2482" s="287"/>
      <c r="F2482" s="286"/>
      <c r="H2482" s="288"/>
    </row>
    <row r="2483" spans="1:8">
      <c r="A2483" s="286"/>
      <c r="B2483" s="271"/>
      <c r="D2483" s="286"/>
      <c r="E2483" s="287"/>
      <c r="F2483" s="286"/>
      <c r="H2483" s="288"/>
    </row>
    <row r="2484" spans="1:8">
      <c r="A2484" s="286"/>
      <c r="B2484" s="271"/>
      <c r="D2484" s="286"/>
      <c r="E2484" s="287"/>
      <c r="F2484" s="286"/>
      <c r="H2484" s="288"/>
    </row>
    <row r="2485" spans="1:8">
      <c r="A2485" s="286"/>
      <c r="B2485" s="271"/>
      <c r="D2485" s="286"/>
      <c r="E2485" s="287"/>
      <c r="F2485" s="286"/>
      <c r="H2485" s="288"/>
    </row>
    <row r="2486" spans="1:8">
      <c r="A2486" s="286"/>
      <c r="B2486" s="271"/>
      <c r="D2486" s="286"/>
      <c r="E2486" s="287"/>
      <c r="F2486" s="286"/>
      <c r="H2486" s="288"/>
    </row>
    <row r="2487" spans="1:8">
      <c r="A2487" s="286"/>
      <c r="B2487" s="271"/>
      <c r="D2487" s="286"/>
      <c r="E2487" s="287"/>
      <c r="F2487" s="286"/>
      <c r="H2487" s="288"/>
    </row>
    <row r="2488" spans="1:8">
      <c r="A2488" s="286"/>
      <c r="B2488" s="271"/>
      <c r="D2488" s="286"/>
      <c r="E2488" s="287"/>
      <c r="F2488" s="286"/>
      <c r="H2488" s="288"/>
    </row>
    <row r="2489" spans="1:8">
      <c r="A2489" s="286"/>
      <c r="B2489" s="271"/>
      <c r="D2489" s="286"/>
      <c r="E2489" s="287"/>
      <c r="F2489" s="286"/>
      <c r="H2489" s="288"/>
    </row>
    <row r="2490" spans="1:8">
      <c r="A2490" s="286"/>
      <c r="B2490" s="271"/>
      <c r="D2490" s="286"/>
      <c r="E2490" s="287"/>
      <c r="F2490" s="286"/>
      <c r="H2490" s="288"/>
    </row>
    <row r="2491" spans="1:8">
      <c r="A2491" s="286"/>
      <c r="B2491" s="271"/>
      <c r="D2491" s="286"/>
      <c r="E2491" s="287"/>
      <c r="F2491" s="286"/>
      <c r="H2491" s="288"/>
    </row>
    <row r="2492" spans="1:8">
      <c r="A2492" s="286"/>
      <c r="B2492" s="271"/>
      <c r="D2492" s="286"/>
      <c r="E2492" s="287"/>
      <c r="F2492" s="286"/>
      <c r="H2492" s="288"/>
    </row>
    <row r="2493" spans="1:8">
      <c r="A2493" s="286"/>
      <c r="B2493" s="271"/>
      <c r="D2493" s="286"/>
      <c r="E2493" s="287"/>
      <c r="F2493" s="286"/>
      <c r="H2493" s="288"/>
    </row>
    <row r="2494" spans="1:8">
      <c r="A2494" s="286"/>
      <c r="B2494" s="271"/>
      <c r="D2494" s="286"/>
      <c r="E2494" s="287"/>
      <c r="F2494" s="286"/>
      <c r="H2494" s="288"/>
    </row>
    <row r="2495" spans="1:8">
      <c r="A2495" s="286"/>
      <c r="B2495" s="271"/>
      <c r="D2495" s="286"/>
      <c r="E2495" s="287"/>
      <c r="F2495" s="286"/>
      <c r="H2495" s="288"/>
    </row>
    <row r="2496" spans="1:8">
      <c r="A2496" s="286"/>
      <c r="B2496" s="271"/>
      <c r="D2496" s="286"/>
      <c r="E2496" s="287"/>
      <c r="F2496" s="286"/>
      <c r="H2496" s="288"/>
    </row>
    <row r="2497" spans="1:8">
      <c r="A2497" s="286"/>
      <c r="B2497" s="271"/>
      <c r="D2497" s="286"/>
      <c r="E2497" s="287"/>
      <c r="F2497" s="286"/>
      <c r="H2497" s="288"/>
    </row>
    <row r="2498" spans="1:8">
      <c r="A2498" s="286"/>
      <c r="B2498" s="271"/>
      <c r="D2498" s="286"/>
      <c r="E2498" s="287"/>
      <c r="F2498" s="286"/>
      <c r="H2498" s="288"/>
    </row>
    <row r="2499" spans="1:8">
      <c r="A2499" s="286"/>
      <c r="B2499" s="271"/>
      <c r="D2499" s="286"/>
      <c r="E2499" s="287"/>
      <c r="F2499" s="286"/>
      <c r="H2499" s="288"/>
    </row>
    <row r="2500" spans="1:8">
      <c r="A2500" s="286"/>
      <c r="B2500" s="271"/>
      <c r="D2500" s="286"/>
      <c r="E2500" s="287"/>
      <c r="F2500" s="286"/>
      <c r="H2500" s="288"/>
    </row>
    <row r="2501" spans="1:8">
      <c r="A2501" s="286"/>
      <c r="B2501" s="271"/>
      <c r="D2501" s="286"/>
      <c r="E2501" s="287"/>
      <c r="F2501" s="286"/>
      <c r="H2501" s="288"/>
    </row>
    <row r="2502" spans="1:8">
      <c r="A2502" s="286"/>
      <c r="B2502" s="271"/>
      <c r="D2502" s="286"/>
      <c r="E2502" s="287"/>
      <c r="F2502" s="286"/>
      <c r="H2502" s="288"/>
    </row>
    <row r="2503" spans="1:8">
      <c r="A2503" s="286"/>
      <c r="B2503" s="271"/>
      <c r="D2503" s="286"/>
      <c r="E2503" s="287"/>
      <c r="F2503" s="286"/>
      <c r="H2503" s="288"/>
    </row>
    <row r="2504" spans="1:8">
      <c r="A2504" s="286"/>
      <c r="B2504" s="271"/>
      <c r="D2504" s="286"/>
      <c r="E2504" s="287"/>
      <c r="F2504" s="286"/>
      <c r="H2504" s="288"/>
    </row>
    <row r="2505" spans="1:8">
      <c r="A2505" s="286"/>
      <c r="B2505" s="271"/>
      <c r="D2505" s="286"/>
      <c r="E2505" s="287"/>
      <c r="F2505" s="286"/>
      <c r="H2505" s="288"/>
    </row>
    <row r="2506" spans="1:8">
      <c r="A2506" s="286"/>
      <c r="B2506" s="271"/>
      <c r="D2506" s="286"/>
      <c r="E2506" s="287"/>
      <c r="F2506" s="286"/>
      <c r="H2506" s="288"/>
    </row>
    <row r="2507" spans="1:8">
      <c r="A2507" s="286"/>
      <c r="B2507" s="271"/>
      <c r="D2507" s="286"/>
      <c r="E2507" s="287"/>
      <c r="F2507" s="286"/>
      <c r="H2507" s="288"/>
    </row>
    <row r="2508" spans="1:8">
      <c r="A2508" s="286"/>
      <c r="B2508" s="271"/>
      <c r="D2508" s="286"/>
      <c r="E2508" s="287"/>
      <c r="F2508" s="286"/>
      <c r="H2508" s="288"/>
    </row>
    <row r="2509" spans="1:8">
      <c r="A2509" s="286"/>
      <c r="B2509" s="271"/>
      <c r="D2509" s="286"/>
      <c r="E2509" s="287"/>
      <c r="F2509" s="286"/>
      <c r="H2509" s="288"/>
    </row>
    <row r="2510" spans="1:8">
      <c r="A2510" s="286"/>
      <c r="B2510" s="271"/>
      <c r="D2510" s="286"/>
      <c r="E2510" s="287"/>
      <c r="F2510" s="286"/>
      <c r="H2510" s="288"/>
    </row>
    <row r="2511" spans="1:8">
      <c r="A2511" s="286"/>
      <c r="B2511" s="271"/>
      <c r="D2511" s="286"/>
      <c r="E2511" s="287"/>
      <c r="F2511" s="286"/>
      <c r="H2511" s="288"/>
    </row>
    <row r="2512" spans="1:8">
      <c r="A2512" s="286"/>
      <c r="B2512" s="271"/>
      <c r="D2512" s="286"/>
      <c r="E2512" s="287"/>
      <c r="F2512" s="286"/>
      <c r="H2512" s="288"/>
    </row>
    <row r="2513" spans="1:8">
      <c r="A2513" s="286"/>
      <c r="B2513" s="271"/>
      <c r="D2513" s="286"/>
      <c r="E2513" s="287"/>
      <c r="F2513" s="286"/>
      <c r="H2513" s="288"/>
    </row>
    <row r="2514" spans="1:8">
      <c r="A2514" s="286"/>
      <c r="B2514" s="271"/>
      <c r="D2514" s="286"/>
      <c r="E2514" s="287"/>
      <c r="F2514" s="286"/>
      <c r="H2514" s="288"/>
    </row>
    <row r="2515" spans="1:8">
      <c r="A2515" s="286"/>
      <c r="B2515" s="271"/>
      <c r="D2515" s="286"/>
      <c r="E2515" s="287"/>
      <c r="F2515" s="286"/>
      <c r="H2515" s="288"/>
    </row>
    <row r="2516" spans="1:8">
      <c r="A2516" s="286"/>
      <c r="B2516" s="271"/>
      <c r="D2516" s="286"/>
      <c r="E2516" s="287"/>
      <c r="F2516" s="286"/>
      <c r="H2516" s="288"/>
    </row>
    <row r="2517" spans="1:8">
      <c r="A2517" s="286"/>
      <c r="B2517" s="271"/>
      <c r="D2517" s="286"/>
      <c r="E2517" s="287"/>
      <c r="F2517" s="286"/>
      <c r="H2517" s="288"/>
    </row>
    <row r="2518" spans="1:8">
      <c r="A2518" s="286"/>
      <c r="B2518" s="271"/>
      <c r="D2518" s="286"/>
      <c r="E2518" s="287"/>
      <c r="F2518" s="286"/>
      <c r="H2518" s="288"/>
    </row>
    <row r="2519" spans="1:8">
      <c r="A2519" s="286"/>
      <c r="B2519" s="271"/>
      <c r="D2519" s="286"/>
      <c r="E2519" s="287"/>
      <c r="F2519" s="286"/>
      <c r="H2519" s="288"/>
    </row>
    <row r="2520" spans="1:8">
      <c r="A2520" s="286"/>
      <c r="B2520" s="271"/>
      <c r="D2520" s="286"/>
      <c r="E2520" s="287"/>
      <c r="F2520" s="286"/>
      <c r="H2520" s="288"/>
    </row>
    <row r="2521" spans="1:8">
      <c r="A2521" s="286"/>
      <c r="B2521" s="271"/>
      <c r="D2521" s="286"/>
      <c r="E2521" s="287"/>
      <c r="F2521" s="286"/>
      <c r="H2521" s="288"/>
    </row>
    <row r="2522" spans="1:8">
      <c r="A2522" s="286"/>
      <c r="B2522" s="271"/>
      <c r="D2522" s="286"/>
      <c r="E2522" s="287"/>
      <c r="F2522" s="286"/>
      <c r="H2522" s="288"/>
    </row>
    <row r="2523" spans="1:8">
      <c r="A2523" s="286"/>
      <c r="B2523" s="271"/>
      <c r="D2523" s="286"/>
      <c r="E2523" s="287"/>
      <c r="F2523" s="286"/>
      <c r="H2523" s="288"/>
    </row>
    <row r="2524" spans="1:8">
      <c r="A2524" s="286"/>
      <c r="B2524" s="271"/>
      <c r="D2524" s="286"/>
      <c r="E2524" s="287"/>
      <c r="F2524" s="286"/>
      <c r="H2524" s="288"/>
    </row>
    <row r="2525" spans="1:8">
      <c r="A2525" s="286"/>
      <c r="B2525" s="271"/>
      <c r="D2525" s="286"/>
      <c r="E2525" s="287"/>
      <c r="F2525" s="286"/>
      <c r="H2525" s="288"/>
    </row>
    <row r="2526" spans="1:8">
      <c r="A2526" s="286"/>
      <c r="B2526" s="271"/>
      <c r="D2526" s="286"/>
      <c r="E2526" s="287"/>
      <c r="F2526" s="286"/>
      <c r="H2526" s="288"/>
    </row>
    <row r="2527" spans="1:8">
      <c r="A2527" s="286"/>
      <c r="B2527" s="271"/>
      <c r="D2527" s="286"/>
      <c r="E2527" s="287"/>
      <c r="F2527" s="286"/>
      <c r="H2527" s="288"/>
    </row>
    <row r="2528" spans="1:8">
      <c r="A2528" s="286"/>
      <c r="B2528" s="271"/>
      <c r="D2528" s="286"/>
      <c r="E2528" s="287"/>
      <c r="F2528" s="286"/>
      <c r="H2528" s="288"/>
    </row>
    <row r="2529" spans="1:8">
      <c r="A2529" s="286"/>
      <c r="B2529" s="271"/>
      <c r="D2529" s="286"/>
      <c r="E2529" s="287"/>
      <c r="F2529" s="286"/>
      <c r="H2529" s="288"/>
    </row>
    <row r="2530" spans="1:8">
      <c r="A2530" s="286"/>
      <c r="B2530" s="271"/>
      <c r="D2530" s="286"/>
      <c r="E2530" s="287"/>
      <c r="F2530" s="286"/>
      <c r="H2530" s="288"/>
    </row>
    <row r="2531" spans="1:8">
      <c r="A2531" s="286"/>
      <c r="B2531" s="271"/>
      <c r="D2531" s="286"/>
      <c r="E2531" s="287"/>
      <c r="F2531" s="286"/>
      <c r="H2531" s="288"/>
    </row>
    <row r="2532" spans="1:8">
      <c r="A2532" s="286"/>
      <c r="B2532" s="271"/>
      <c r="D2532" s="286"/>
      <c r="E2532" s="287"/>
      <c r="F2532" s="286"/>
      <c r="H2532" s="288"/>
    </row>
    <row r="2533" spans="1:8">
      <c r="A2533" s="286"/>
      <c r="B2533" s="271"/>
      <c r="D2533" s="286"/>
      <c r="E2533" s="287"/>
      <c r="F2533" s="286"/>
      <c r="H2533" s="288"/>
    </row>
    <row r="2534" spans="1:8">
      <c r="A2534" s="286"/>
      <c r="B2534" s="271"/>
      <c r="D2534" s="286"/>
      <c r="E2534" s="287"/>
      <c r="F2534" s="286"/>
      <c r="H2534" s="288"/>
    </row>
    <row r="2535" spans="1:8">
      <c r="A2535" s="286"/>
      <c r="B2535" s="271"/>
      <c r="D2535" s="286"/>
      <c r="E2535" s="287"/>
      <c r="F2535" s="286"/>
      <c r="H2535" s="288"/>
    </row>
    <row r="2536" spans="1:8">
      <c r="A2536" s="286"/>
      <c r="B2536" s="271"/>
      <c r="D2536" s="286"/>
      <c r="E2536" s="287"/>
      <c r="F2536" s="286"/>
      <c r="H2536" s="288"/>
    </row>
    <row r="2537" spans="1:8">
      <c r="A2537" s="286"/>
      <c r="B2537" s="271"/>
      <c r="D2537" s="286"/>
      <c r="E2537" s="287"/>
      <c r="F2537" s="286"/>
      <c r="H2537" s="288"/>
    </row>
    <row r="2538" spans="1:8">
      <c r="A2538" s="286"/>
      <c r="B2538" s="271"/>
      <c r="D2538" s="286"/>
      <c r="E2538" s="287"/>
      <c r="F2538" s="286"/>
      <c r="H2538" s="288"/>
    </row>
    <row r="2539" spans="1:8">
      <c r="A2539" s="286"/>
      <c r="B2539" s="271"/>
      <c r="D2539" s="286"/>
      <c r="E2539" s="287"/>
      <c r="F2539" s="286"/>
      <c r="H2539" s="288"/>
    </row>
    <row r="2540" spans="1:8">
      <c r="A2540" s="286"/>
      <c r="B2540" s="271"/>
      <c r="D2540" s="286"/>
      <c r="E2540" s="287"/>
      <c r="F2540" s="286"/>
      <c r="H2540" s="288"/>
    </row>
    <row r="2541" spans="1:8">
      <c r="A2541" s="286"/>
      <c r="B2541" s="271"/>
      <c r="D2541" s="286"/>
      <c r="E2541" s="287"/>
      <c r="F2541" s="286"/>
      <c r="H2541" s="288"/>
    </row>
    <row r="2542" spans="1:8">
      <c r="A2542" s="286"/>
      <c r="B2542" s="271"/>
      <c r="D2542" s="286"/>
      <c r="E2542" s="287"/>
      <c r="F2542" s="286"/>
      <c r="H2542" s="288"/>
    </row>
    <row r="2543" spans="1:8">
      <c r="A2543" s="286"/>
      <c r="B2543" s="271"/>
      <c r="D2543" s="286"/>
      <c r="E2543" s="287"/>
      <c r="F2543" s="286"/>
      <c r="H2543" s="288"/>
    </row>
    <row r="2544" spans="1:8">
      <c r="A2544" s="286"/>
      <c r="B2544" s="271"/>
      <c r="D2544" s="286"/>
      <c r="E2544" s="287"/>
      <c r="F2544" s="286"/>
      <c r="H2544" s="288"/>
    </row>
    <row r="2545" spans="1:8">
      <c r="A2545" s="286"/>
      <c r="B2545" s="271"/>
      <c r="D2545" s="286"/>
      <c r="E2545" s="287"/>
      <c r="F2545" s="286"/>
      <c r="H2545" s="288"/>
    </row>
    <row r="2546" spans="1:8">
      <c r="A2546" s="286"/>
      <c r="B2546" s="271"/>
      <c r="D2546" s="286"/>
      <c r="E2546" s="287"/>
      <c r="F2546" s="286"/>
      <c r="H2546" s="288"/>
    </row>
    <row r="2547" spans="1:8">
      <c r="A2547" s="286"/>
      <c r="B2547" s="271"/>
      <c r="D2547" s="286"/>
      <c r="E2547" s="287"/>
      <c r="F2547" s="286"/>
      <c r="H2547" s="288"/>
    </row>
    <row r="2548" spans="1:8">
      <c r="A2548" s="286"/>
      <c r="B2548" s="271"/>
      <c r="D2548" s="286"/>
      <c r="E2548" s="287"/>
      <c r="F2548" s="286"/>
      <c r="H2548" s="288"/>
    </row>
    <row r="2549" spans="1:8">
      <c r="A2549" s="286"/>
      <c r="B2549" s="271"/>
      <c r="D2549" s="286"/>
      <c r="E2549" s="287"/>
      <c r="F2549" s="286"/>
      <c r="H2549" s="288"/>
    </row>
    <row r="2550" spans="1:8">
      <c r="A2550" s="286"/>
      <c r="B2550" s="271"/>
      <c r="D2550" s="286"/>
      <c r="E2550" s="287"/>
      <c r="F2550" s="286"/>
      <c r="H2550" s="288"/>
    </row>
    <row r="2551" spans="1:8">
      <c r="A2551" s="286"/>
      <c r="B2551" s="271"/>
      <c r="D2551" s="286"/>
      <c r="E2551" s="287"/>
      <c r="F2551" s="286"/>
      <c r="H2551" s="288"/>
    </row>
    <row r="2552" spans="1:8">
      <c r="A2552" s="286"/>
      <c r="B2552" s="271"/>
      <c r="D2552" s="286"/>
      <c r="E2552" s="287"/>
      <c r="F2552" s="286"/>
      <c r="H2552" s="288"/>
    </row>
    <row r="2553" spans="1:8">
      <c r="A2553" s="286"/>
      <c r="B2553" s="271"/>
      <c r="D2553" s="286"/>
      <c r="E2553" s="287"/>
      <c r="F2553" s="286"/>
      <c r="H2553" s="288"/>
    </row>
    <row r="2554" spans="1:8">
      <c r="A2554" s="286"/>
      <c r="B2554" s="271"/>
      <c r="D2554" s="286"/>
      <c r="E2554" s="287"/>
      <c r="F2554" s="286"/>
      <c r="H2554" s="288"/>
    </row>
    <row r="2555" spans="1:8">
      <c r="A2555" s="286"/>
      <c r="B2555" s="271"/>
      <c r="D2555" s="286"/>
      <c r="E2555" s="287"/>
      <c r="F2555" s="286"/>
      <c r="H2555" s="288"/>
    </row>
    <row r="2556" spans="1:8">
      <c r="A2556" s="286"/>
      <c r="B2556" s="271"/>
      <c r="D2556" s="286"/>
      <c r="E2556" s="287"/>
      <c r="F2556" s="286"/>
      <c r="H2556" s="288"/>
    </row>
    <row r="2557" spans="1:8">
      <c r="A2557" s="286"/>
      <c r="B2557" s="271"/>
      <c r="D2557" s="286"/>
      <c r="E2557" s="287"/>
      <c r="F2557" s="286"/>
      <c r="H2557" s="288"/>
    </row>
    <row r="2558" spans="1:8">
      <c r="A2558" s="286"/>
      <c r="B2558" s="271"/>
      <c r="D2558" s="286"/>
      <c r="E2558" s="287"/>
      <c r="F2558" s="286"/>
      <c r="H2558" s="288"/>
    </row>
    <row r="2559" spans="1:8">
      <c r="A2559" s="286"/>
      <c r="B2559" s="271"/>
      <c r="D2559" s="286"/>
      <c r="E2559" s="287"/>
      <c r="F2559" s="286"/>
      <c r="H2559" s="288"/>
    </row>
    <row r="2560" spans="1:8">
      <c r="A2560" s="286"/>
      <c r="B2560" s="271"/>
      <c r="D2560" s="286"/>
      <c r="E2560" s="287"/>
      <c r="F2560" s="286"/>
      <c r="H2560" s="288"/>
    </row>
    <row r="2561" spans="1:8">
      <c r="A2561" s="286"/>
      <c r="B2561" s="271"/>
      <c r="D2561" s="286"/>
      <c r="E2561" s="287"/>
      <c r="F2561" s="286"/>
      <c r="H2561" s="288"/>
    </row>
    <row r="2562" spans="1:8">
      <c r="A2562" s="286"/>
      <c r="B2562" s="271"/>
      <c r="D2562" s="286"/>
      <c r="E2562" s="287"/>
      <c r="F2562" s="286"/>
      <c r="H2562" s="288"/>
    </row>
    <row r="2563" spans="1:8">
      <c r="A2563" s="286"/>
      <c r="B2563" s="271"/>
      <c r="D2563" s="286"/>
      <c r="E2563" s="287"/>
      <c r="F2563" s="286"/>
      <c r="H2563" s="288"/>
    </row>
    <row r="2564" spans="1:8">
      <c r="A2564" s="286"/>
      <c r="B2564" s="271"/>
      <c r="D2564" s="286"/>
      <c r="E2564" s="287"/>
      <c r="F2564" s="286"/>
      <c r="H2564" s="288"/>
    </row>
    <row r="2565" spans="1:8">
      <c r="A2565" s="286"/>
      <c r="B2565" s="271"/>
      <c r="D2565" s="286"/>
      <c r="E2565" s="287"/>
      <c r="F2565" s="286"/>
      <c r="H2565" s="288"/>
    </row>
    <row r="2566" spans="1:8">
      <c r="A2566" s="286"/>
      <c r="B2566" s="271"/>
      <c r="D2566" s="286"/>
      <c r="E2566" s="287"/>
      <c r="F2566" s="286"/>
      <c r="H2566" s="288"/>
    </row>
    <row r="2567" spans="1:8">
      <c r="A2567" s="286"/>
      <c r="B2567" s="271"/>
      <c r="D2567" s="286"/>
      <c r="E2567" s="287"/>
      <c r="F2567" s="286"/>
      <c r="H2567" s="288"/>
    </row>
    <row r="2568" spans="1:8">
      <c r="A2568" s="286"/>
      <c r="B2568" s="271"/>
      <c r="D2568" s="286"/>
      <c r="E2568" s="287"/>
      <c r="F2568" s="286"/>
      <c r="H2568" s="288"/>
    </row>
    <row r="2569" spans="1:8">
      <c r="A2569" s="286"/>
      <c r="B2569" s="271"/>
      <c r="D2569" s="286"/>
      <c r="E2569" s="287"/>
      <c r="F2569" s="286"/>
      <c r="H2569" s="288"/>
    </row>
    <row r="2570" spans="1:8">
      <c r="A2570" s="286"/>
      <c r="B2570" s="271"/>
      <c r="D2570" s="286"/>
      <c r="E2570" s="287"/>
      <c r="F2570" s="286"/>
      <c r="H2570" s="288"/>
    </row>
    <row r="2571" spans="1:8">
      <c r="A2571" s="286"/>
      <c r="B2571" s="271"/>
      <c r="D2571" s="286"/>
      <c r="E2571" s="287"/>
      <c r="F2571" s="286"/>
      <c r="H2571" s="288"/>
    </row>
    <row r="2572" spans="1:8">
      <c r="A2572" s="286"/>
      <c r="B2572" s="271"/>
      <c r="D2572" s="286"/>
      <c r="E2572" s="287"/>
      <c r="F2572" s="286"/>
      <c r="H2572" s="288"/>
    </row>
    <row r="2573" spans="1:8">
      <c r="A2573" s="286"/>
      <c r="B2573" s="271"/>
      <c r="D2573" s="286"/>
      <c r="E2573" s="287"/>
      <c r="F2573" s="286"/>
      <c r="H2573" s="288"/>
    </row>
    <row r="2574" spans="1:8">
      <c r="A2574" s="286"/>
      <c r="B2574" s="271"/>
      <c r="D2574" s="286"/>
      <c r="E2574" s="287"/>
      <c r="F2574" s="286"/>
      <c r="H2574" s="288"/>
    </row>
    <row r="2575" spans="1:8">
      <c r="A2575" s="286"/>
      <c r="B2575" s="271"/>
      <c r="D2575" s="286"/>
      <c r="E2575" s="287"/>
      <c r="F2575" s="286"/>
      <c r="H2575" s="288"/>
    </row>
    <row r="2576" spans="1:8">
      <c r="A2576" s="286"/>
      <c r="B2576" s="271"/>
      <c r="D2576" s="286"/>
      <c r="E2576" s="287"/>
      <c r="F2576" s="286"/>
      <c r="H2576" s="288"/>
    </row>
    <row r="2577" spans="1:8">
      <c r="A2577" s="286"/>
      <c r="B2577" s="271"/>
      <c r="D2577" s="286"/>
      <c r="E2577" s="287"/>
      <c r="F2577" s="286"/>
      <c r="H2577" s="288"/>
    </row>
    <row r="2578" spans="1:8">
      <c r="A2578" s="286"/>
      <c r="B2578" s="271"/>
      <c r="D2578" s="286"/>
      <c r="E2578" s="287"/>
      <c r="F2578" s="286"/>
      <c r="H2578" s="288"/>
    </row>
    <row r="2579" spans="1:8">
      <c r="A2579" s="286"/>
      <c r="B2579" s="271"/>
      <c r="D2579" s="286"/>
      <c r="E2579" s="287"/>
      <c r="F2579" s="286"/>
      <c r="H2579" s="288"/>
    </row>
    <row r="2580" spans="1:8">
      <c r="A2580" s="286"/>
      <c r="B2580" s="271"/>
      <c r="D2580" s="286"/>
      <c r="E2580" s="287"/>
      <c r="F2580" s="286"/>
      <c r="H2580" s="288"/>
    </row>
    <row r="2581" spans="1:8">
      <c r="A2581" s="286"/>
      <c r="B2581" s="271"/>
      <c r="D2581" s="286"/>
      <c r="E2581" s="287"/>
      <c r="F2581" s="286"/>
      <c r="H2581" s="288"/>
    </row>
    <row r="2582" spans="1:8">
      <c r="A2582" s="286"/>
      <c r="B2582" s="271"/>
      <c r="D2582" s="286"/>
      <c r="E2582" s="287"/>
      <c r="F2582" s="286"/>
      <c r="H2582" s="288"/>
    </row>
    <row r="2583" spans="1:8">
      <c r="A2583" s="286"/>
      <c r="B2583" s="271"/>
      <c r="D2583" s="286"/>
      <c r="E2583" s="287"/>
      <c r="F2583" s="286"/>
      <c r="H2583" s="288"/>
    </row>
    <row r="2584" spans="1:8">
      <c r="A2584" s="286"/>
      <c r="B2584" s="271"/>
      <c r="D2584" s="286"/>
      <c r="E2584" s="287"/>
      <c r="F2584" s="286"/>
      <c r="H2584" s="288"/>
    </row>
    <row r="2585" spans="1:8">
      <c r="A2585" s="286"/>
      <c r="B2585" s="271"/>
      <c r="D2585" s="286"/>
      <c r="E2585" s="287"/>
      <c r="F2585" s="286"/>
      <c r="H2585" s="288"/>
    </row>
    <row r="2586" spans="1:8">
      <c r="A2586" s="286"/>
      <c r="B2586" s="271"/>
      <c r="D2586" s="286"/>
      <c r="E2586" s="287"/>
      <c r="F2586" s="286"/>
      <c r="H2586" s="288"/>
    </row>
    <row r="2587" spans="1:8">
      <c r="A2587" s="286"/>
      <c r="B2587" s="271"/>
      <c r="D2587" s="286"/>
      <c r="E2587" s="287"/>
      <c r="F2587" s="286"/>
      <c r="H2587" s="288"/>
    </row>
    <row r="2588" spans="1:8">
      <c r="A2588" s="286"/>
      <c r="B2588" s="271"/>
      <c r="D2588" s="286"/>
      <c r="E2588" s="287"/>
      <c r="F2588" s="286"/>
      <c r="H2588" s="288"/>
    </row>
    <row r="2589" spans="1:8">
      <c r="A2589" s="286"/>
      <c r="B2589" s="271"/>
      <c r="D2589" s="286"/>
      <c r="E2589" s="287"/>
      <c r="F2589" s="286"/>
      <c r="H2589" s="288"/>
    </row>
    <row r="2590" spans="1:8">
      <c r="A2590" s="286"/>
      <c r="B2590" s="271"/>
      <c r="D2590" s="286"/>
      <c r="E2590" s="287"/>
      <c r="F2590" s="286"/>
      <c r="H2590" s="288"/>
    </row>
    <row r="2591" spans="1:8">
      <c r="A2591" s="286"/>
      <c r="B2591" s="271"/>
      <c r="D2591" s="286"/>
      <c r="E2591" s="287"/>
      <c r="F2591" s="286"/>
      <c r="H2591" s="288"/>
    </row>
    <row r="2592" spans="1:8">
      <c r="A2592" s="286"/>
      <c r="B2592" s="271"/>
      <c r="D2592" s="286"/>
      <c r="E2592" s="287"/>
      <c r="F2592" s="286"/>
      <c r="H2592" s="288"/>
    </row>
    <row r="2593" spans="1:8">
      <c r="A2593" s="286"/>
      <c r="B2593" s="271"/>
      <c r="D2593" s="286"/>
      <c r="E2593" s="287"/>
      <c r="F2593" s="286"/>
      <c r="H2593" s="288"/>
    </row>
    <row r="2594" spans="1:8">
      <c r="A2594" s="286"/>
      <c r="B2594" s="271"/>
      <c r="D2594" s="286"/>
      <c r="E2594" s="287"/>
      <c r="F2594" s="286"/>
      <c r="H2594" s="288"/>
    </row>
    <row r="2595" spans="1:8">
      <c r="A2595" s="286"/>
      <c r="B2595" s="271"/>
      <c r="D2595" s="286"/>
      <c r="E2595" s="287"/>
      <c r="F2595" s="286"/>
      <c r="H2595" s="288"/>
    </row>
    <row r="2596" spans="1:8">
      <c r="A2596" s="286"/>
      <c r="B2596" s="271"/>
      <c r="D2596" s="286"/>
      <c r="E2596" s="287"/>
      <c r="F2596" s="286"/>
      <c r="H2596" s="288"/>
    </row>
    <row r="2597" spans="1:8">
      <c r="A2597" s="286"/>
      <c r="B2597" s="271"/>
      <c r="D2597" s="286"/>
      <c r="E2597" s="287"/>
      <c r="F2597" s="286"/>
      <c r="H2597" s="288"/>
    </row>
    <row r="2598" spans="1:8">
      <c r="A2598" s="286"/>
      <c r="B2598" s="271"/>
      <c r="D2598" s="286"/>
      <c r="E2598" s="287"/>
      <c r="F2598" s="286"/>
      <c r="H2598" s="288"/>
    </row>
    <row r="2599" spans="1:8">
      <c r="A2599" s="286"/>
      <c r="B2599" s="271"/>
      <c r="D2599" s="286"/>
      <c r="E2599" s="287"/>
      <c r="F2599" s="286"/>
      <c r="H2599" s="288"/>
    </row>
    <row r="2600" spans="1:8">
      <c r="A2600" s="286"/>
      <c r="B2600" s="271"/>
      <c r="D2600" s="286"/>
      <c r="E2600" s="287"/>
      <c r="F2600" s="286"/>
      <c r="H2600" s="288"/>
    </row>
    <row r="2601" spans="1:8">
      <c r="A2601" s="286"/>
      <c r="B2601" s="271"/>
      <c r="D2601" s="286"/>
      <c r="E2601" s="287"/>
      <c r="F2601" s="286"/>
      <c r="H2601" s="288"/>
    </row>
    <row r="2602" spans="1:8">
      <c r="A2602" s="286"/>
      <c r="B2602" s="271"/>
      <c r="D2602" s="286"/>
      <c r="E2602" s="287"/>
      <c r="F2602" s="286"/>
      <c r="H2602" s="288"/>
    </row>
    <row r="2603" spans="1:8">
      <c r="A2603" s="286"/>
      <c r="B2603" s="271"/>
      <c r="D2603" s="286"/>
      <c r="E2603" s="287"/>
      <c r="F2603" s="286"/>
      <c r="H2603" s="288"/>
    </row>
    <row r="2604" spans="1:8">
      <c r="A2604" s="286"/>
      <c r="B2604" s="271"/>
      <c r="D2604" s="286"/>
      <c r="E2604" s="287"/>
      <c r="F2604" s="286"/>
      <c r="H2604" s="288"/>
    </row>
    <row r="2605" spans="1:8">
      <c r="A2605" s="286"/>
      <c r="B2605" s="271"/>
      <c r="D2605" s="286"/>
      <c r="E2605" s="287"/>
      <c r="F2605" s="286"/>
      <c r="H2605" s="288"/>
    </row>
    <row r="2606" spans="1:8">
      <c r="A2606" s="286"/>
      <c r="B2606" s="271"/>
      <c r="D2606" s="286"/>
      <c r="E2606" s="287"/>
      <c r="F2606" s="286"/>
      <c r="H2606" s="288"/>
    </row>
    <row r="2607" spans="1:8">
      <c r="A2607" s="286"/>
      <c r="B2607" s="271"/>
      <c r="D2607" s="286"/>
      <c r="E2607" s="287"/>
      <c r="F2607" s="286"/>
      <c r="H2607" s="288"/>
    </row>
    <row r="2608" spans="1:8">
      <c r="A2608" s="286"/>
      <c r="B2608" s="271"/>
      <c r="D2608" s="286"/>
      <c r="E2608" s="287"/>
      <c r="F2608" s="286"/>
      <c r="H2608" s="288"/>
    </row>
    <row r="2609" spans="1:8">
      <c r="A2609" s="286"/>
      <c r="B2609" s="271"/>
      <c r="D2609" s="286"/>
      <c r="E2609" s="287"/>
      <c r="F2609" s="286"/>
      <c r="H2609" s="288"/>
    </row>
    <row r="2610" spans="1:8">
      <c r="A2610" s="286"/>
      <c r="B2610" s="271"/>
      <c r="D2610" s="286"/>
      <c r="E2610" s="287"/>
      <c r="F2610" s="286"/>
      <c r="H2610" s="288"/>
    </row>
    <row r="2611" spans="1:8">
      <c r="A2611" s="286"/>
      <c r="B2611" s="271"/>
      <c r="D2611" s="286"/>
      <c r="E2611" s="287"/>
      <c r="F2611" s="286"/>
      <c r="H2611" s="288"/>
    </row>
    <row r="2612" spans="1:8">
      <c r="A2612" s="286"/>
      <c r="B2612" s="271"/>
      <c r="D2612" s="286"/>
      <c r="E2612" s="287"/>
      <c r="F2612" s="286"/>
      <c r="H2612" s="288"/>
    </row>
    <row r="2613" spans="1:8">
      <c r="A2613" s="286"/>
      <c r="B2613" s="271"/>
      <c r="D2613" s="286"/>
      <c r="E2613" s="287"/>
      <c r="F2613" s="286"/>
      <c r="H2613" s="288"/>
    </row>
    <row r="2614" spans="1:8">
      <c r="A2614" s="286"/>
      <c r="B2614" s="271"/>
      <c r="D2614" s="286"/>
      <c r="E2614" s="287"/>
      <c r="F2614" s="286"/>
      <c r="H2614" s="288"/>
    </row>
    <row r="2615" spans="1:8">
      <c r="A2615" s="286"/>
      <c r="B2615" s="271"/>
      <c r="D2615" s="286"/>
      <c r="E2615" s="287"/>
      <c r="F2615" s="286"/>
      <c r="H2615" s="288"/>
    </row>
    <row r="2616" spans="1:8">
      <c r="A2616" s="286"/>
      <c r="B2616" s="271"/>
      <c r="D2616" s="286"/>
      <c r="E2616" s="287"/>
      <c r="F2616" s="286"/>
      <c r="H2616" s="288"/>
    </row>
    <row r="2617" spans="1:8">
      <c r="A2617" s="286"/>
      <c r="B2617" s="271"/>
      <c r="D2617" s="286"/>
      <c r="E2617" s="287"/>
      <c r="F2617" s="286"/>
      <c r="H2617" s="288"/>
    </row>
    <row r="2618" spans="1:8">
      <c r="A2618" s="286"/>
      <c r="B2618" s="271"/>
      <c r="D2618" s="286"/>
      <c r="E2618" s="287"/>
      <c r="F2618" s="286"/>
      <c r="H2618" s="288"/>
    </row>
    <row r="2619" spans="1:8">
      <c r="A2619" s="286"/>
      <c r="B2619" s="271"/>
      <c r="D2619" s="286"/>
      <c r="E2619" s="287"/>
      <c r="F2619" s="286"/>
      <c r="H2619" s="288"/>
    </row>
    <row r="2620" spans="1:8">
      <c r="A2620" s="286"/>
      <c r="B2620" s="271"/>
      <c r="D2620" s="286"/>
      <c r="E2620" s="287"/>
      <c r="F2620" s="286"/>
      <c r="H2620" s="288"/>
    </row>
    <row r="2621" spans="1:8">
      <c r="A2621" s="286"/>
      <c r="B2621" s="271"/>
      <c r="D2621" s="286"/>
      <c r="E2621" s="287"/>
      <c r="F2621" s="286"/>
      <c r="H2621" s="288"/>
    </row>
    <row r="2622" spans="1:8">
      <c r="A2622" s="286"/>
      <c r="B2622" s="271"/>
      <c r="D2622" s="286"/>
      <c r="E2622" s="287"/>
      <c r="F2622" s="286"/>
      <c r="H2622" s="288"/>
    </row>
    <row r="2623" spans="1:8">
      <c r="A2623" s="286"/>
      <c r="B2623" s="271"/>
      <c r="D2623" s="286"/>
      <c r="E2623" s="287"/>
      <c r="F2623" s="286"/>
      <c r="H2623" s="288"/>
    </row>
    <row r="2624" spans="1:8">
      <c r="A2624" s="286"/>
      <c r="B2624" s="271"/>
      <c r="D2624" s="286"/>
      <c r="E2624" s="287"/>
      <c r="F2624" s="286"/>
      <c r="H2624" s="288"/>
    </row>
    <row r="2625" spans="1:8">
      <c r="A2625" s="286"/>
      <c r="B2625" s="271"/>
      <c r="D2625" s="286"/>
      <c r="E2625" s="287"/>
      <c r="F2625" s="286"/>
      <c r="H2625" s="288"/>
    </row>
    <row r="2626" spans="1:8">
      <c r="A2626" s="286"/>
      <c r="B2626" s="271"/>
      <c r="D2626" s="286"/>
      <c r="E2626" s="287"/>
      <c r="F2626" s="286"/>
      <c r="H2626" s="288"/>
    </row>
    <row r="2627" spans="1:8">
      <c r="A2627" s="286"/>
      <c r="B2627" s="271"/>
      <c r="D2627" s="286"/>
      <c r="E2627" s="287"/>
      <c r="F2627" s="286"/>
      <c r="H2627" s="288"/>
    </row>
    <row r="2628" spans="1:8">
      <c r="A2628" s="286"/>
      <c r="B2628" s="271"/>
      <c r="D2628" s="286"/>
      <c r="E2628" s="287"/>
      <c r="F2628" s="286"/>
      <c r="H2628" s="288"/>
    </row>
    <row r="2629" spans="1:8">
      <c r="A2629" s="286"/>
      <c r="B2629" s="271"/>
      <c r="D2629" s="286"/>
      <c r="E2629" s="287"/>
      <c r="F2629" s="286"/>
      <c r="H2629" s="288"/>
    </row>
    <row r="2630" spans="1:8">
      <c r="A2630" s="286"/>
      <c r="B2630" s="271"/>
      <c r="D2630" s="286"/>
      <c r="E2630" s="287"/>
      <c r="F2630" s="286"/>
      <c r="H2630" s="288"/>
    </row>
    <row r="2631" spans="1:8">
      <c r="A2631" s="286"/>
      <c r="B2631" s="271"/>
      <c r="D2631" s="286"/>
      <c r="E2631" s="287"/>
      <c r="F2631" s="286"/>
      <c r="H2631" s="288"/>
    </row>
    <row r="2632" spans="1:8">
      <c r="A2632" s="286"/>
      <c r="B2632" s="271"/>
      <c r="D2632" s="286"/>
      <c r="E2632" s="287"/>
      <c r="F2632" s="286"/>
      <c r="H2632" s="288"/>
    </row>
    <row r="2633" spans="1:8">
      <c r="A2633" s="286"/>
      <c r="B2633" s="271"/>
      <c r="D2633" s="286"/>
      <c r="E2633" s="287"/>
      <c r="F2633" s="286"/>
      <c r="H2633" s="288"/>
    </row>
    <row r="2634" spans="1:8">
      <c r="A2634" s="286"/>
      <c r="B2634" s="271"/>
      <c r="D2634" s="286"/>
      <c r="E2634" s="287"/>
      <c r="F2634" s="286"/>
      <c r="H2634" s="288"/>
    </row>
    <row r="2635" spans="1:8">
      <c r="A2635" s="286"/>
      <c r="B2635" s="271"/>
      <c r="D2635" s="286"/>
      <c r="E2635" s="287"/>
      <c r="F2635" s="286"/>
      <c r="H2635" s="288"/>
    </row>
    <row r="2636" spans="1:8">
      <c r="A2636" s="286"/>
      <c r="B2636" s="271"/>
      <c r="D2636" s="286"/>
      <c r="E2636" s="287"/>
      <c r="F2636" s="286"/>
      <c r="H2636" s="288"/>
    </row>
    <row r="2637" spans="1:8">
      <c r="A2637" s="286"/>
      <c r="B2637" s="271"/>
      <c r="D2637" s="286"/>
      <c r="E2637" s="287"/>
      <c r="F2637" s="286"/>
      <c r="H2637" s="288"/>
    </row>
    <row r="2638" spans="1:8">
      <c r="A2638" s="286"/>
      <c r="B2638" s="271"/>
      <c r="D2638" s="286"/>
      <c r="E2638" s="287"/>
      <c r="F2638" s="286"/>
      <c r="H2638" s="288"/>
    </row>
    <row r="2639" spans="1:8">
      <c r="A2639" s="286"/>
      <c r="B2639" s="271"/>
      <c r="D2639" s="286"/>
      <c r="E2639" s="287"/>
      <c r="F2639" s="286"/>
      <c r="H2639" s="288"/>
    </row>
    <row r="2640" spans="1:8">
      <c r="A2640" s="286"/>
      <c r="B2640" s="271"/>
      <c r="D2640" s="286"/>
      <c r="E2640" s="287"/>
      <c r="F2640" s="286"/>
      <c r="H2640" s="288"/>
    </row>
    <row r="2641" spans="1:8">
      <c r="A2641" s="286"/>
      <c r="B2641" s="271"/>
      <c r="D2641" s="286"/>
      <c r="E2641" s="287"/>
      <c r="F2641" s="286"/>
      <c r="H2641" s="288"/>
    </row>
    <row r="2642" spans="1:8">
      <c r="A2642" s="286"/>
      <c r="B2642" s="271"/>
      <c r="D2642" s="286"/>
      <c r="E2642" s="287"/>
      <c r="F2642" s="286"/>
      <c r="H2642" s="288"/>
    </row>
    <row r="2643" spans="1:8">
      <c r="A2643" s="286"/>
      <c r="B2643" s="271"/>
      <c r="D2643" s="286"/>
      <c r="E2643" s="287"/>
      <c r="F2643" s="286"/>
      <c r="H2643" s="288"/>
    </row>
    <row r="2644" spans="1:8">
      <c r="A2644" s="286"/>
      <c r="B2644" s="271"/>
      <c r="D2644" s="286"/>
      <c r="E2644" s="287"/>
      <c r="F2644" s="286"/>
      <c r="H2644" s="288"/>
    </row>
    <row r="2645" spans="1:8">
      <c r="A2645" s="286"/>
      <c r="B2645" s="271"/>
      <c r="D2645" s="286"/>
      <c r="E2645" s="287"/>
      <c r="F2645" s="286"/>
      <c r="H2645" s="288"/>
    </row>
    <row r="2646" spans="1:8">
      <c r="A2646" s="286"/>
      <c r="B2646" s="271"/>
      <c r="D2646" s="286"/>
      <c r="E2646" s="287"/>
      <c r="F2646" s="286"/>
      <c r="H2646" s="288"/>
    </row>
    <row r="2647" spans="1:8">
      <c r="A2647" s="286"/>
      <c r="B2647" s="271"/>
      <c r="D2647" s="286"/>
      <c r="E2647" s="287"/>
      <c r="F2647" s="286"/>
      <c r="H2647" s="288"/>
    </row>
    <row r="2648" spans="1:8">
      <c r="A2648" s="286"/>
      <c r="B2648" s="271"/>
      <c r="D2648" s="286"/>
      <c r="E2648" s="287"/>
      <c r="F2648" s="286"/>
      <c r="H2648" s="288"/>
    </row>
    <row r="2649" spans="1:8">
      <c r="A2649" s="286"/>
      <c r="B2649" s="271"/>
      <c r="D2649" s="286"/>
      <c r="E2649" s="287"/>
      <c r="F2649" s="286"/>
      <c r="H2649" s="288"/>
    </row>
    <row r="2650" spans="1:8">
      <c r="A2650" s="286"/>
      <c r="B2650" s="271"/>
      <c r="D2650" s="286"/>
      <c r="E2650" s="287"/>
      <c r="F2650" s="286"/>
      <c r="H2650" s="288"/>
    </row>
    <row r="2651" spans="1:8">
      <c r="A2651" s="286"/>
      <c r="B2651" s="271"/>
      <c r="D2651" s="286"/>
      <c r="E2651" s="287"/>
      <c r="F2651" s="286"/>
      <c r="H2651" s="288"/>
    </row>
    <row r="2652" spans="1:8">
      <c r="A2652" s="286"/>
      <c r="B2652" s="271"/>
      <c r="D2652" s="286"/>
      <c r="E2652" s="287"/>
      <c r="F2652" s="286"/>
      <c r="H2652" s="288"/>
    </row>
    <row r="2653" spans="1:8">
      <c r="A2653" s="286"/>
      <c r="B2653" s="271"/>
      <c r="D2653" s="286"/>
      <c r="E2653" s="287"/>
      <c r="F2653" s="286"/>
      <c r="H2653" s="288"/>
    </row>
    <row r="2654" spans="1:8">
      <c r="A2654" s="286"/>
      <c r="B2654" s="271"/>
      <c r="D2654" s="286"/>
      <c r="E2654" s="287"/>
      <c r="F2654" s="286"/>
      <c r="H2654" s="288"/>
    </row>
    <row r="2655" spans="1:8">
      <c r="A2655" s="286"/>
      <c r="B2655" s="271"/>
      <c r="D2655" s="286"/>
      <c r="E2655" s="287"/>
      <c r="F2655" s="286"/>
      <c r="H2655" s="288"/>
    </row>
    <row r="2656" spans="1:8">
      <c r="A2656" s="286"/>
      <c r="B2656" s="271"/>
      <c r="D2656" s="286"/>
      <c r="E2656" s="287"/>
      <c r="F2656" s="286"/>
      <c r="H2656" s="288"/>
    </row>
    <row r="2657" spans="1:8">
      <c r="A2657" s="286"/>
      <c r="B2657" s="271"/>
      <c r="D2657" s="286"/>
      <c r="E2657" s="287"/>
      <c r="F2657" s="286"/>
      <c r="H2657" s="288"/>
    </row>
    <row r="2658" spans="1:8">
      <c r="A2658" s="286"/>
      <c r="B2658" s="271"/>
      <c r="D2658" s="286"/>
      <c r="E2658" s="287"/>
      <c r="F2658" s="286"/>
      <c r="H2658" s="288"/>
    </row>
    <row r="2659" spans="1:8">
      <c r="A2659" s="286"/>
      <c r="B2659" s="271"/>
      <c r="D2659" s="286"/>
      <c r="E2659" s="287"/>
      <c r="F2659" s="286"/>
      <c r="H2659" s="288"/>
    </row>
    <row r="2660" spans="1:8">
      <c r="A2660" s="286"/>
      <c r="B2660" s="271"/>
      <c r="D2660" s="286"/>
      <c r="E2660" s="287"/>
      <c r="F2660" s="286"/>
      <c r="H2660" s="288"/>
    </row>
    <row r="2661" spans="1:8">
      <c r="A2661" s="286"/>
      <c r="B2661" s="271"/>
      <c r="D2661" s="286"/>
      <c r="E2661" s="287"/>
      <c r="F2661" s="286"/>
      <c r="H2661" s="288"/>
    </row>
    <row r="2662" spans="1:8">
      <c r="A2662" s="286"/>
      <c r="B2662" s="271"/>
      <c r="D2662" s="286"/>
      <c r="E2662" s="287"/>
      <c r="F2662" s="286"/>
      <c r="H2662" s="288"/>
    </row>
    <row r="2663" spans="1:8">
      <c r="A2663" s="286"/>
      <c r="B2663" s="271"/>
      <c r="D2663" s="286"/>
      <c r="E2663" s="287"/>
      <c r="F2663" s="286"/>
      <c r="H2663" s="288"/>
    </row>
    <row r="2664" spans="1:8">
      <c r="A2664" s="286"/>
      <c r="B2664" s="271"/>
      <c r="D2664" s="286"/>
      <c r="E2664" s="287"/>
      <c r="F2664" s="286"/>
      <c r="H2664" s="288"/>
    </row>
    <row r="2665" spans="1:8">
      <c r="A2665" s="286"/>
      <c r="B2665" s="271"/>
      <c r="D2665" s="286"/>
      <c r="E2665" s="287"/>
      <c r="F2665" s="286"/>
      <c r="H2665" s="288"/>
    </row>
    <row r="2666" spans="1:8">
      <c r="A2666" s="286"/>
      <c r="B2666" s="271"/>
      <c r="D2666" s="286"/>
      <c r="E2666" s="287"/>
      <c r="F2666" s="286"/>
      <c r="H2666" s="288"/>
    </row>
    <row r="2667" spans="1:8">
      <c r="A2667" s="286"/>
      <c r="B2667" s="271"/>
      <c r="D2667" s="286"/>
      <c r="E2667" s="287"/>
      <c r="F2667" s="286"/>
      <c r="H2667" s="288"/>
    </row>
    <row r="2668" spans="1:8">
      <c r="A2668" s="286"/>
      <c r="B2668" s="271"/>
      <c r="D2668" s="286"/>
      <c r="E2668" s="287"/>
      <c r="F2668" s="286"/>
      <c r="H2668" s="288"/>
    </row>
    <row r="2669" spans="1:8">
      <c r="A2669" s="286"/>
      <c r="B2669" s="271"/>
      <c r="D2669" s="286"/>
      <c r="E2669" s="287"/>
      <c r="F2669" s="286"/>
      <c r="H2669" s="288"/>
    </row>
    <row r="2670" spans="1:8">
      <c r="A2670" s="286"/>
      <c r="B2670" s="271"/>
      <c r="D2670" s="286"/>
      <c r="E2670" s="287"/>
      <c r="F2670" s="286"/>
      <c r="H2670" s="288"/>
    </row>
    <row r="2671" spans="1:8">
      <c r="A2671" s="286"/>
      <c r="B2671" s="271"/>
      <c r="D2671" s="286"/>
      <c r="E2671" s="287"/>
      <c r="F2671" s="286"/>
      <c r="H2671" s="288"/>
    </row>
    <row r="2672" spans="1:8">
      <c r="A2672" s="286"/>
      <c r="B2672" s="271"/>
      <c r="D2672" s="286"/>
      <c r="E2672" s="287"/>
      <c r="F2672" s="286"/>
      <c r="H2672" s="288"/>
    </row>
    <row r="2673" spans="1:8">
      <c r="A2673" s="286"/>
      <c r="B2673" s="271"/>
      <c r="D2673" s="286"/>
      <c r="E2673" s="287"/>
      <c r="F2673" s="286"/>
      <c r="H2673" s="288"/>
    </row>
    <row r="2674" spans="1:8">
      <c r="A2674" s="286"/>
      <c r="B2674" s="271"/>
      <c r="D2674" s="286"/>
      <c r="E2674" s="287"/>
      <c r="F2674" s="286"/>
      <c r="H2674" s="288"/>
    </row>
    <row r="2675" spans="1:8">
      <c r="A2675" s="286"/>
      <c r="B2675" s="271"/>
      <c r="D2675" s="286"/>
      <c r="E2675" s="287"/>
      <c r="F2675" s="286"/>
      <c r="H2675" s="288"/>
    </row>
    <row r="2676" spans="1:8">
      <c r="A2676" s="286"/>
      <c r="B2676" s="271"/>
      <c r="D2676" s="286"/>
      <c r="E2676" s="287"/>
      <c r="F2676" s="286"/>
      <c r="H2676" s="288"/>
    </row>
    <row r="2677" spans="1:8">
      <c r="A2677" s="286"/>
      <c r="B2677" s="271"/>
      <c r="D2677" s="286"/>
      <c r="E2677" s="287"/>
      <c r="F2677" s="286"/>
      <c r="H2677" s="288"/>
    </row>
    <row r="2678" spans="1:8">
      <c r="A2678" s="286"/>
      <c r="B2678" s="271"/>
      <c r="D2678" s="286"/>
      <c r="E2678" s="287"/>
      <c r="F2678" s="286"/>
      <c r="H2678" s="288"/>
    </row>
    <row r="2679" spans="1:8">
      <c r="A2679" s="286"/>
      <c r="B2679" s="271"/>
      <c r="D2679" s="286"/>
      <c r="E2679" s="287"/>
      <c r="F2679" s="286"/>
      <c r="H2679" s="288"/>
    </row>
    <row r="2680" spans="1:8">
      <c r="A2680" s="286"/>
      <c r="B2680" s="271"/>
      <c r="D2680" s="286"/>
      <c r="E2680" s="287"/>
      <c r="F2680" s="286"/>
      <c r="H2680" s="288"/>
    </row>
    <row r="2681" spans="1:8">
      <c r="A2681" s="286"/>
      <c r="B2681" s="271"/>
      <c r="D2681" s="286"/>
      <c r="E2681" s="287"/>
      <c r="F2681" s="286"/>
      <c r="H2681" s="288"/>
    </row>
    <row r="2682" spans="1:8">
      <c r="A2682" s="286"/>
      <c r="B2682" s="271"/>
      <c r="D2682" s="286"/>
      <c r="E2682" s="287"/>
      <c r="F2682" s="286"/>
      <c r="H2682" s="288"/>
    </row>
    <row r="2683" spans="1:8">
      <c r="A2683" s="286"/>
      <c r="B2683" s="271"/>
      <c r="D2683" s="286"/>
      <c r="E2683" s="287"/>
      <c r="F2683" s="286"/>
      <c r="H2683" s="288"/>
    </row>
    <row r="2684" spans="1:8">
      <c r="A2684" s="286"/>
      <c r="B2684" s="271"/>
      <c r="D2684" s="286"/>
      <c r="E2684" s="287"/>
      <c r="F2684" s="286"/>
      <c r="H2684" s="288"/>
    </row>
    <row r="2685" spans="1:8">
      <c r="A2685" s="286"/>
      <c r="B2685" s="271"/>
      <c r="D2685" s="286"/>
      <c r="E2685" s="287"/>
      <c r="F2685" s="286"/>
      <c r="H2685" s="288"/>
    </row>
    <row r="2686" spans="1:8">
      <c r="A2686" s="286"/>
      <c r="B2686" s="271"/>
      <c r="D2686" s="286"/>
      <c r="E2686" s="287"/>
      <c r="F2686" s="286"/>
      <c r="H2686" s="288"/>
    </row>
    <row r="2687" spans="1:8">
      <c r="A2687" s="286"/>
      <c r="B2687" s="271"/>
      <c r="D2687" s="286"/>
      <c r="E2687" s="287"/>
      <c r="F2687" s="286"/>
      <c r="H2687" s="288"/>
    </row>
    <row r="2688" spans="1:8">
      <c r="A2688" s="286"/>
      <c r="B2688" s="271"/>
      <c r="D2688" s="286"/>
      <c r="E2688" s="287"/>
      <c r="F2688" s="286"/>
      <c r="H2688" s="288"/>
    </row>
    <row r="2689" spans="1:8">
      <c r="A2689" s="286"/>
      <c r="B2689" s="271"/>
      <c r="D2689" s="286"/>
      <c r="E2689" s="287"/>
      <c r="F2689" s="286"/>
      <c r="H2689" s="288"/>
    </row>
    <row r="2690" spans="1:8">
      <c r="A2690" s="286"/>
      <c r="B2690" s="271"/>
      <c r="D2690" s="286"/>
      <c r="E2690" s="287"/>
      <c r="F2690" s="286"/>
      <c r="H2690" s="288"/>
    </row>
    <row r="2691" spans="1:8">
      <c r="A2691" s="286"/>
      <c r="B2691" s="271"/>
      <c r="D2691" s="286"/>
      <c r="E2691" s="287"/>
      <c r="F2691" s="286"/>
      <c r="H2691" s="288"/>
    </row>
    <row r="2692" spans="1:8">
      <c r="A2692" s="286"/>
      <c r="B2692" s="271"/>
      <c r="D2692" s="286"/>
      <c r="E2692" s="287"/>
      <c r="F2692" s="286"/>
      <c r="H2692" s="288"/>
    </row>
    <row r="2693" spans="1:8">
      <c r="A2693" s="286"/>
      <c r="B2693" s="271"/>
      <c r="D2693" s="286"/>
      <c r="E2693" s="287"/>
      <c r="F2693" s="286"/>
      <c r="H2693" s="288"/>
    </row>
    <row r="2694" spans="1:8">
      <c r="A2694" s="286"/>
      <c r="B2694" s="271"/>
      <c r="D2694" s="286"/>
      <c r="E2694" s="287"/>
      <c r="F2694" s="286"/>
      <c r="H2694" s="288"/>
    </row>
    <row r="2695" spans="1:8">
      <c r="A2695" s="286"/>
      <c r="B2695" s="271"/>
      <c r="D2695" s="286"/>
      <c r="E2695" s="287"/>
      <c r="F2695" s="286"/>
      <c r="H2695" s="288"/>
    </row>
    <row r="2696" spans="1:8">
      <c r="A2696" s="286"/>
      <c r="B2696" s="271"/>
      <c r="D2696" s="286"/>
      <c r="E2696" s="287"/>
      <c r="F2696" s="286"/>
      <c r="H2696" s="288"/>
    </row>
    <row r="2697" spans="1:8">
      <c r="A2697" s="286"/>
      <c r="B2697" s="271"/>
      <c r="D2697" s="286"/>
      <c r="E2697" s="287"/>
      <c r="F2697" s="286"/>
      <c r="H2697" s="288"/>
    </row>
    <row r="2698" spans="1:8">
      <c r="A2698" s="286"/>
      <c r="B2698" s="271"/>
      <c r="D2698" s="286"/>
      <c r="E2698" s="287"/>
      <c r="F2698" s="286"/>
      <c r="H2698" s="288"/>
    </row>
    <row r="2699" spans="1:8">
      <c r="A2699" s="286"/>
      <c r="B2699" s="271"/>
      <c r="D2699" s="286"/>
      <c r="E2699" s="287"/>
      <c r="F2699" s="286"/>
      <c r="H2699" s="288"/>
    </row>
    <row r="2700" spans="1:8">
      <c r="A2700" s="286"/>
      <c r="B2700" s="271"/>
      <c r="D2700" s="286"/>
      <c r="E2700" s="287"/>
      <c r="F2700" s="286"/>
      <c r="H2700" s="288"/>
    </row>
    <row r="2701" spans="1:8">
      <c r="A2701" s="286"/>
      <c r="B2701" s="271"/>
      <c r="D2701" s="286"/>
      <c r="E2701" s="287"/>
      <c r="F2701" s="286"/>
      <c r="H2701" s="288"/>
    </row>
    <row r="2702" spans="1:8">
      <c r="A2702" s="286"/>
      <c r="B2702" s="271"/>
      <c r="D2702" s="286"/>
      <c r="E2702" s="287"/>
      <c r="F2702" s="286"/>
      <c r="H2702" s="288"/>
    </row>
    <row r="2703" spans="1:8">
      <c r="A2703" s="286"/>
      <c r="B2703" s="271"/>
      <c r="D2703" s="286"/>
      <c r="E2703" s="287"/>
      <c r="F2703" s="286"/>
      <c r="H2703" s="288"/>
    </row>
    <row r="2704" spans="1:8">
      <c r="A2704" s="286"/>
      <c r="B2704" s="271"/>
      <c r="D2704" s="286"/>
      <c r="E2704" s="287"/>
      <c r="F2704" s="286"/>
      <c r="H2704" s="288"/>
    </row>
    <row r="2705" spans="1:8">
      <c r="A2705" s="286"/>
      <c r="B2705" s="271"/>
      <c r="D2705" s="286"/>
      <c r="E2705" s="287"/>
      <c r="F2705" s="286"/>
      <c r="H2705" s="288"/>
    </row>
    <row r="2706" spans="1:8">
      <c r="A2706" s="286"/>
      <c r="B2706" s="271"/>
      <c r="D2706" s="286"/>
      <c r="E2706" s="287"/>
      <c r="F2706" s="286"/>
      <c r="H2706" s="288"/>
    </row>
    <row r="2707" spans="1:8">
      <c r="A2707" s="286"/>
      <c r="B2707" s="271"/>
      <c r="D2707" s="286"/>
      <c r="E2707" s="287"/>
      <c r="F2707" s="286"/>
      <c r="H2707" s="288"/>
    </row>
    <row r="2708" spans="1:8">
      <c r="A2708" s="286"/>
      <c r="B2708" s="271"/>
      <c r="D2708" s="286"/>
      <c r="E2708" s="287"/>
      <c r="F2708" s="286"/>
      <c r="H2708" s="288"/>
    </row>
    <row r="2709" spans="1:8">
      <c r="A2709" s="286"/>
      <c r="B2709" s="271"/>
      <c r="D2709" s="286"/>
      <c r="E2709" s="287"/>
      <c r="F2709" s="286"/>
      <c r="H2709" s="288"/>
    </row>
    <row r="2710" spans="1:8">
      <c r="A2710" s="286"/>
      <c r="B2710" s="271"/>
      <c r="D2710" s="286"/>
      <c r="E2710" s="287"/>
      <c r="F2710" s="286"/>
      <c r="H2710" s="288"/>
    </row>
    <row r="2711" spans="1:8">
      <c r="A2711" s="286"/>
      <c r="B2711" s="271"/>
      <c r="D2711" s="286"/>
      <c r="E2711" s="287"/>
      <c r="F2711" s="286"/>
      <c r="H2711" s="288"/>
    </row>
    <row r="2712" spans="1:8">
      <c r="A2712" s="286"/>
      <c r="B2712" s="271"/>
      <c r="D2712" s="286"/>
      <c r="E2712" s="287"/>
      <c r="F2712" s="286"/>
      <c r="H2712" s="288"/>
    </row>
    <row r="2713" spans="1:8">
      <c r="A2713" s="286"/>
      <c r="B2713" s="271"/>
      <c r="D2713" s="286"/>
      <c r="E2713" s="287"/>
      <c r="F2713" s="286"/>
      <c r="H2713" s="288"/>
    </row>
    <row r="2714" spans="1:8">
      <c r="A2714" s="286"/>
      <c r="B2714" s="271"/>
      <c r="D2714" s="286"/>
      <c r="E2714" s="287"/>
      <c r="F2714" s="286"/>
      <c r="H2714" s="288"/>
    </row>
    <row r="2715" spans="1:8">
      <c r="A2715" s="286"/>
      <c r="B2715" s="271"/>
      <c r="D2715" s="286"/>
      <c r="E2715" s="287"/>
      <c r="F2715" s="286"/>
      <c r="H2715" s="288"/>
    </row>
    <row r="2716" spans="1:8">
      <c r="A2716" s="286"/>
      <c r="B2716" s="271"/>
      <c r="D2716" s="286"/>
      <c r="E2716" s="287"/>
      <c r="F2716" s="286"/>
      <c r="H2716" s="288"/>
    </row>
    <row r="2717" spans="1:8">
      <c r="A2717" s="286"/>
      <c r="B2717" s="271"/>
      <c r="D2717" s="286"/>
      <c r="E2717" s="287"/>
      <c r="F2717" s="286"/>
      <c r="H2717" s="288"/>
    </row>
    <row r="2718" spans="1:8">
      <c r="A2718" s="286"/>
      <c r="B2718" s="271"/>
      <c r="D2718" s="286"/>
      <c r="E2718" s="287"/>
      <c r="F2718" s="286"/>
      <c r="H2718" s="288"/>
    </row>
    <row r="2719" spans="1:8">
      <c r="A2719" s="286"/>
      <c r="B2719" s="271"/>
      <c r="D2719" s="286"/>
      <c r="E2719" s="287"/>
      <c r="F2719" s="286"/>
      <c r="H2719" s="288"/>
    </row>
    <row r="2720" spans="1:8">
      <c r="A2720" s="286"/>
      <c r="B2720" s="271"/>
      <c r="D2720" s="286"/>
      <c r="E2720" s="287"/>
      <c r="F2720" s="286"/>
      <c r="H2720" s="288"/>
    </row>
    <row r="2721" spans="1:8">
      <c r="A2721" s="286"/>
      <c r="B2721" s="271"/>
      <c r="D2721" s="286"/>
      <c r="E2721" s="287"/>
      <c r="F2721" s="286"/>
      <c r="H2721" s="288"/>
    </row>
    <row r="2722" spans="1:8">
      <c r="A2722" s="286"/>
      <c r="B2722" s="271"/>
      <c r="D2722" s="286"/>
      <c r="E2722" s="287"/>
      <c r="F2722" s="286"/>
      <c r="H2722" s="288"/>
    </row>
    <row r="2723" spans="1:8">
      <c r="A2723" s="286"/>
      <c r="B2723" s="271"/>
      <c r="D2723" s="286"/>
      <c r="E2723" s="287"/>
      <c r="F2723" s="286"/>
      <c r="H2723" s="288"/>
    </row>
    <row r="2724" spans="1:8">
      <c r="A2724" s="286"/>
      <c r="B2724" s="271"/>
      <c r="D2724" s="286"/>
      <c r="E2724" s="287"/>
      <c r="F2724" s="286"/>
      <c r="H2724" s="288"/>
    </row>
    <row r="2725" spans="1:8">
      <c r="A2725" s="286"/>
      <c r="B2725" s="271"/>
      <c r="D2725" s="286"/>
      <c r="E2725" s="287"/>
      <c r="F2725" s="286"/>
      <c r="H2725" s="288"/>
    </row>
    <row r="2726" spans="1:8">
      <c r="A2726" s="286"/>
      <c r="B2726" s="271"/>
      <c r="D2726" s="286"/>
      <c r="E2726" s="287"/>
      <c r="F2726" s="286"/>
      <c r="H2726" s="288"/>
    </row>
    <row r="2727" spans="1:8">
      <c r="A2727" s="286"/>
      <c r="B2727" s="271"/>
      <c r="D2727" s="286"/>
      <c r="E2727" s="287"/>
      <c r="F2727" s="286"/>
      <c r="H2727" s="288"/>
    </row>
    <row r="2728" spans="1:8">
      <c r="A2728" s="286"/>
      <c r="B2728" s="271"/>
      <c r="D2728" s="286"/>
      <c r="E2728" s="287"/>
      <c r="F2728" s="286"/>
      <c r="H2728" s="288"/>
    </row>
    <row r="2729" spans="1:8">
      <c r="A2729" s="286"/>
      <c r="B2729" s="271"/>
      <c r="D2729" s="286"/>
      <c r="E2729" s="287"/>
      <c r="F2729" s="286"/>
      <c r="H2729" s="288"/>
    </row>
    <row r="2730" spans="1:8">
      <c r="A2730" s="286"/>
      <c r="B2730" s="271"/>
      <c r="D2730" s="286"/>
      <c r="E2730" s="287"/>
      <c r="F2730" s="286"/>
      <c r="H2730" s="288"/>
    </row>
    <row r="2731" spans="1:8">
      <c r="A2731" s="286"/>
      <c r="B2731" s="271"/>
      <c r="D2731" s="286"/>
      <c r="E2731" s="287"/>
      <c r="F2731" s="286"/>
      <c r="H2731" s="288"/>
    </row>
    <row r="2732" spans="1:8">
      <c r="A2732" s="286"/>
      <c r="B2732" s="271"/>
      <c r="D2732" s="286"/>
      <c r="E2732" s="287"/>
      <c r="F2732" s="286"/>
      <c r="H2732" s="288"/>
    </row>
    <row r="2733" spans="1:8">
      <c r="A2733" s="286"/>
      <c r="B2733" s="271"/>
      <c r="D2733" s="286"/>
      <c r="E2733" s="287"/>
      <c r="F2733" s="286"/>
      <c r="H2733" s="288"/>
    </row>
    <row r="2734" spans="1:8">
      <c r="A2734" s="286"/>
      <c r="B2734" s="271"/>
      <c r="D2734" s="286"/>
      <c r="E2734" s="287"/>
      <c r="F2734" s="286"/>
      <c r="H2734" s="288"/>
    </row>
    <row r="2735" spans="1:8">
      <c r="A2735" s="286"/>
      <c r="B2735" s="271"/>
      <c r="D2735" s="286"/>
      <c r="E2735" s="287"/>
      <c r="F2735" s="286"/>
      <c r="H2735" s="288"/>
    </row>
    <row r="2736" spans="1:8">
      <c r="A2736" s="286"/>
      <c r="B2736" s="271"/>
      <c r="D2736" s="286"/>
      <c r="E2736" s="287"/>
      <c r="F2736" s="286"/>
      <c r="H2736" s="288"/>
    </row>
    <row r="2737" spans="1:8">
      <c r="A2737" s="286"/>
      <c r="B2737" s="271"/>
      <c r="D2737" s="286"/>
      <c r="E2737" s="287"/>
      <c r="F2737" s="286"/>
      <c r="H2737" s="288"/>
    </row>
    <row r="2738" spans="1:8">
      <c r="A2738" s="286"/>
      <c r="B2738" s="271"/>
      <c r="D2738" s="286"/>
      <c r="E2738" s="287"/>
      <c r="F2738" s="286"/>
      <c r="H2738" s="288"/>
    </row>
    <row r="2739" spans="1:8">
      <c r="A2739" s="286"/>
      <c r="B2739" s="271"/>
      <c r="D2739" s="286"/>
      <c r="E2739" s="287"/>
      <c r="F2739" s="286"/>
      <c r="H2739" s="288"/>
    </row>
    <row r="2740" spans="1:8">
      <c r="A2740" s="286"/>
      <c r="B2740" s="271"/>
      <c r="D2740" s="286"/>
      <c r="E2740" s="287"/>
      <c r="F2740" s="286"/>
      <c r="H2740" s="288"/>
    </row>
    <row r="2741" spans="1:8">
      <c r="A2741" s="286"/>
      <c r="B2741" s="271"/>
      <c r="D2741" s="286"/>
      <c r="E2741" s="287"/>
      <c r="F2741" s="286"/>
      <c r="H2741" s="288"/>
    </row>
    <row r="2742" spans="1:8">
      <c r="A2742" s="286"/>
      <c r="B2742" s="271"/>
      <c r="D2742" s="286"/>
      <c r="E2742" s="287"/>
      <c r="F2742" s="286"/>
      <c r="H2742" s="288"/>
    </row>
    <row r="2743" spans="1:8">
      <c r="A2743" s="286"/>
      <c r="B2743" s="271"/>
      <c r="D2743" s="286"/>
      <c r="E2743" s="287"/>
      <c r="F2743" s="286"/>
      <c r="H2743" s="288"/>
    </row>
    <row r="2744" spans="1:8">
      <c r="A2744" s="286"/>
      <c r="B2744" s="271"/>
      <c r="D2744" s="286"/>
      <c r="E2744" s="287"/>
      <c r="F2744" s="286"/>
      <c r="H2744" s="288"/>
    </row>
    <row r="2745" spans="1:8">
      <c r="A2745" s="286"/>
      <c r="B2745" s="271"/>
      <c r="D2745" s="286"/>
      <c r="E2745" s="287"/>
      <c r="F2745" s="286"/>
      <c r="H2745" s="288"/>
    </row>
    <row r="2746" spans="1:8">
      <c r="A2746" s="286"/>
      <c r="B2746" s="271"/>
      <c r="D2746" s="286"/>
      <c r="E2746" s="287"/>
      <c r="F2746" s="286"/>
      <c r="H2746" s="288"/>
    </row>
    <row r="2747" spans="1:8">
      <c r="A2747" s="286"/>
      <c r="B2747" s="271"/>
      <c r="D2747" s="286"/>
      <c r="E2747" s="287"/>
      <c r="F2747" s="286"/>
      <c r="H2747" s="288"/>
    </row>
    <row r="2748" spans="1:8">
      <c r="A2748" s="286"/>
      <c r="B2748" s="271"/>
      <c r="D2748" s="286"/>
      <c r="E2748" s="287"/>
      <c r="F2748" s="286"/>
      <c r="H2748" s="288"/>
    </row>
    <row r="2749" spans="1:8">
      <c r="A2749" s="286"/>
      <c r="B2749" s="271"/>
      <c r="D2749" s="286"/>
      <c r="E2749" s="287"/>
      <c r="F2749" s="286"/>
      <c r="H2749" s="288"/>
    </row>
    <row r="2750" spans="1:8">
      <c r="A2750" s="286"/>
      <c r="B2750" s="271"/>
      <c r="D2750" s="286"/>
      <c r="E2750" s="287"/>
      <c r="F2750" s="286"/>
      <c r="H2750" s="288"/>
    </row>
    <row r="2751" spans="1:8">
      <c r="A2751" s="286"/>
      <c r="B2751" s="271"/>
      <c r="D2751" s="286"/>
      <c r="E2751" s="287"/>
      <c r="F2751" s="286"/>
      <c r="H2751" s="288"/>
    </row>
    <row r="2752" spans="1:8">
      <c r="A2752" s="286"/>
      <c r="B2752" s="271"/>
      <c r="D2752" s="286"/>
      <c r="E2752" s="287"/>
      <c r="F2752" s="286"/>
      <c r="H2752" s="288"/>
    </row>
    <row r="2753" spans="1:8">
      <c r="A2753" s="286"/>
      <c r="B2753" s="271"/>
      <c r="D2753" s="286"/>
      <c r="E2753" s="287"/>
      <c r="F2753" s="286"/>
      <c r="H2753" s="288"/>
    </row>
    <row r="2754" spans="1:8">
      <c r="A2754" s="286"/>
      <c r="B2754" s="271"/>
      <c r="D2754" s="286"/>
      <c r="E2754" s="287"/>
      <c r="F2754" s="286"/>
      <c r="H2754" s="288"/>
    </row>
    <row r="2755" spans="1:8">
      <c r="A2755" s="286"/>
      <c r="B2755" s="271"/>
      <c r="D2755" s="286"/>
      <c r="E2755" s="287"/>
      <c r="F2755" s="286"/>
      <c r="H2755" s="288"/>
    </row>
    <row r="2756" spans="1:8">
      <c r="A2756" s="286"/>
      <c r="B2756" s="271"/>
      <c r="D2756" s="286"/>
      <c r="E2756" s="287"/>
      <c r="F2756" s="286"/>
      <c r="H2756" s="288"/>
    </row>
    <row r="2757" spans="1:8">
      <c r="A2757" s="286"/>
      <c r="B2757" s="271"/>
      <c r="D2757" s="286"/>
      <c r="E2757" s="287"/>
      <c r="F2757" s="286"/>
      <c r="H2757" s="288"/>
    </row>
    <row r="2758" spans="1:8">
      <c r="A2758" s="286"/>
      <c r="B2758" s="271"/>
      <c r="D2758" s="286"/>
      <c r="E2758" s="287"/>
      <c r="F2758" s="286"/>
      <c r="H2758" s="288"/>
    </row>
    <row r="2759" spans="1:8">
      <c r="A2759" s="286"/>
      <c r="B2759" s="271"/>
      <c r="D2759" s="286"/>
      <c r="E2759" s="287"/>
      <c r="F2759" s="286"/>
      <c r="H2759" s="288"/>
    </row>
    <row r="2760" spans="1:8">
      <c r="A2760" s="286"/>
      <c r="B2760" s="271"/>
      <c r="D2760" s="286"/>
      <c r="E2760" s="287"/>
      <c r="F2760" s="286"/>
      <c r="H2760" s="288"/>
    </row>
    <row r="2761" spans="1:8">
      <c r="A2761" s="286"/>
      <c r="B2761" s="271"/>
      <c r="D2761" s="286"/>
      <c r="E2761" s="287"/>
      <c r="F2761" s="286"/>
      <c r="H2761" s="288"/>
    </row>
    <row r="2762" spans="1:8">
      <c r="A2762" s="286"/>
      <c r="B2762" s="271"/>
      <c r="D2762" s="286"/>
      <c r="E2762" s="287"/>
      <c r="F2762" s="286"/>
      <c r="H2762" s="288"/>
    </row>
    <row r="2763" spans="1:8">
      <c r="A2763" s="286"/>
      <c r="B2763" s="271"/>
      <c r="D2763" s="286"/>
      <c r="E2763" s="287"/>
      <c r="F2763" s="286"/>
      <c r="H2763" s="288"/>
    </row>
    <row r="2764" spans="1:8">
      <c r="A2764" s="286"/>
      <c r="B2764" s="271"/>
      <c r="D2764" s="286"/>
      <c r="E2764" s="287"/>
      <c r="F2764" s="286"/>
      <c r="H2764" s="288"/>
    </row>
    <row r="2765" spans="1:8">
      <c r="A2765" s="286"/>
      <c r="B2765" s="271"/>
      <c r="D2765" s="286"/>
      <c r="E2765" s="287"/>
      <c r="F2765" s="286"/>
      <c r="H2765" s="288"/>
    </row>
    <row r="2766" spans="1:8">
      <c r="A2766" s="286"/>
      <c r="B2766" s="271"/>
      <c r="D2766" s="286"/>
      <c r="E2766" s="287"/>
      <c r="F2766" s="286"/>
      <c r="H2766" s="288"/>
    </row>
    <row r="2767" spans="1:8">
      <c r="A2767" s="286"/>
      <c r="B2767" s="271"/>
      <c r="D2767" s="286"/>
      <c r="E2767" s="287"/>
      <c r="F2767" s="286"/>
      <c r="H2767" s="288"/>
    </row>
    <row r="2768" spans="1:8">
      <c r="A2768" s="286"/>
      <c r="B2768" s="271"/>
      <c r="D2768" s="286"/>
      <c r="E2768" s="287"/>
      <c r="F2768" s="286"/>
      <c r="H2768" s="288"/>
    </row>
    <row r="2769" spans="1:8">
      <c r="A2769" s="286"/>
      <c r="B2769" s="271"/>
      <c r="D2769" s="286"/>
      <c r="E2769" s="287"/>
      <c r="F2769" s="286"/>
      <c r="H2769" s="288"/>
    </row>
    <row r="2770" spans="1:8">
      <c r="A2770" s="286"/>
      <c r="B2770" s="271"/>
      <c r="D2770" s="286"/>
      <c r="E2770" s="287"/>
      <c r="F2770" s="286"/>
      <c r="H2770" s="288"/>
    </row>
    <row r="2771" spans="1:8">
      <c r="A2771" s="286"/>
      <c r="B2771" s="271"/>
      <c r="D2771" s="286"/>
      <c r="E2771" s="287"/>
      <c r="F2771" s="286"/>
      <c r="H2771" s="288"/>
    </row>
    <row r="2772" spans="1:8">
      <c r="A2772" s="286"/>
      <c r="B2772" s="271"/>
      <c r="D2772" s="286"/>
      <c r="E2772" s="287"/>
      <c r="F2772" s="286"/>
      <c r="H2772" s="288"/>
    </row>
    <row r="2773" spans="1:8">
      <c r="A2773" s="286"/>
      <c r="B2773" s="271"/>
      <c r="D2773" s="286"/>
      <c r="E2773" s="287"/>
      <c r="F2773" s="286"/>
      <c r="H2773" s="288"/>
    </row>
    <row r="2774" spans="1:8">
      <c r="A2774" s="286"/>
      <c r="B2774" s="271"/>
      <c r="D2774" s="286"/>
      <c r="E2774" s="287"/>
      <c r="F2774" s="286"/>
      <c r="H2774" s="288"/>
    </row>
    <row r="2775" spans="1:8">
      <c r="A2775" s="286"/>
      <c r="B2775" s="271"/>
      <c r="D2775" s="286"/>
      <c r="E2775" s="287"/>
      <c r="F2775" s="286"/>
      <c r="H2775" s="288"/>
    </row>
    <row r="2776" spans="1:8">
      <c r="A2776" s="286"/>
      <c r="B2776" s="271"/>
      <c r="D2776" s="286"/>
      <c r="E2776" s="287"/>
      <c r="F2776" s="286"/>
      <c r="H2776" s="288"/>
    </row>
    <row r="2777" spans="1:8">
      <c r="A2777" s="286"/>
      <c r="B2777" s="271"/>
      <c r="D2777" s="286"/>
      <c r="E2777" s="287"/>
      <c r="F2777" s="286"/>
      <c r="H2777" s="288"/>
    </row>
    <row r="2778" spans="1:8">
      <c r="A2778" s="286"/>
      <c r="B2778" s="271"/>
      <c r="D2778" s="286"/>
      <c r="E2778" s="287"/>
      <c r="F2778" s="286"/>
      <c r="H2778" s="288"/>
    </row>
    <row r="2779" spans="1:8">
      <c r="A2779" s="286"/>
      <c r="B2779" s="271"/>
      <c r="D2779" s="286"/>
      <c r="E2779" s="287"/>
      <c r="F2779" s="286"/>
      <c r="H2779" s="288"/>
    </row>
    <row r="2780" spans="1:8">
      <c r="A2780" s="286"/>
      <c r="B2780" s="271"/>
      <c r="D2780" s="286"/>
      <c r="E2780" s="287"/>
      <c r="F2780" s="286"/>
      <c r="H2780" s="288"/>
    </row>
    <row r="2781" spans="1:8">
      <c r="A2781" s="286"/>
      <c r="B2781" s="271"/>
      <c r="D2781" s="286"/>
      <c r="E2781" s="287"/>
      <c r="F2781" s="286"/>
      <c r="H2781" s="288"/>
    </row>
    <row r="2782" spans="1:8">
      <c r="A2782" s="286"/>
      <c r="B2782" s="271"/>
      <c r="D2782" s="286"/>
      <c r="E2782" s="287"/>
      <c r="F2782" s="286"/>
      <c r="H2782" s="288"/>
    </row>
    <row r="2783" spans="1:8">
      <c r="A2783" s="286"/>
      <c r="B2783" s="271"/>
      <c r="D2783" s="286"/>
      <c r="E2783" s="287"/>
      <c r="F2783" s="286"/>
      <c r="H2783" s="288"/>
    </row>
    <row r="2784" spans="1:8">
      <c r="A2784" s="286"/>
      <c r="B2784" s="271"/>
      <c r="D2784" s="286"/>
      <c r="E2784" s="287"/>
      <c r="F2784" s="286"/>
      <c r="H2784" s="288"/>
    </row>
    <row r="2785" spans="1:8">
      <c r="A2785" s="286"/>
      <c r="B2785" s="271"/>
      <c r="D2785" s="286"/>
      <c r="E2785" s="287"/>
      <c r="F2785" s="286"/>
      <c r="H2785" s="288"/>
    </row>
    <row r="2786" spans="1:8">
      <c r="A2786" s="286"/>
      <c r="B2786" s="271"/>
      <c r="D2786" s="286"/>
      <c r="E2786" s="287"/>
      <c r="F2786" s="286"/>
      <c r="H2786" s="288"/>
    </row>
    <row r="2787" spans="1:8">
      <c r="A2787" s="286"/>
      <c r="B2787" s="271"/>
      <c r="D2787" s="286"/>
      <c r="E2787" s="287"/>
      <c r="F2787" s="286"/>
      <c r="H2787" s="288"/>
    </row>
    <row r="2788" spans="1:8">
      <c r="A2788" s="286"/>
      <c r="B2788" s="271"/>
      <c r="D2788" s="286"/>
      <c r="E2788" s="287"/>
      <c r="F2788" s="286"/>
      <c r="H2788" s="288"/>
    </row>
    <row r="2789" spans="1:8">
      <c r="A2789" s="286"/>
      <c r="B2789" s="271"/>
      <c r="D2789" s="286"/>
      <c r="E2789" s="287"/>
      <c r="F2789" s="286"/>
      <c r="H2789" s="288"/>
    </row>
    <row r="2790" spans="1:8">
      <c r="A2790" s="286"/>
      <c r="B2790" s="271"/>
      <c r="D2790" s="286"/>
      <c r="E2790" s="287"/>
      <c r="F2790" s="286"/>
      <c r="H2790" s="288"/>
    </row>
    <row r="2791" spans="1:8">
      <c r="A2791" s="286"/>
      <c r="B2791" s="271"/>
      <c r="D2791" s="286"/>
      <c r="E2791" s="287"/>
      <c r="F2791" s="286"/>
      <c r="H2791" s="288"/>
    </row>
    <row r="2792" spans="1:8">
      <c r="A2792" s="286"/>
      <c r="B2792" s="271"/>
      <c r="D2792" s="286"/>
      <c r="E2792" s="287"/>
      <c r="F2792" s="286"/>
      <c r="H2792" s="288"/>
    </row>
    <row r="2793" spans="1:8">
      <c r="A2793" s="286"/>
      <c r="B2793" s="271"/>
      <c r="D2793" s="286"/>
      <c r="E2793" s="287"/>
      <c r="F2793" s="286"/>
      <c r="H2793" s="288"/>
    </row>
    <row r="2794" spans="1:8">
      <c r="A2794" s="286"/>
      <c r="B2794" s="271"/>
      <c r="D2794" s="286"/>
      <c r="E2794" s="287"/>
      <c r="F2794" s="286"/>
      <c r="H2794" s="288"/>
    </row>
    <row r="2795" spans="1:8">
      <c r="A2795" s="286"/>
      <c r="B2795" s="271"/>
      <c r="D2795" s="286"/>
      <c r="E2795" s="287"/>
      <c r="F2795" s="286"/>
      <c r="H2795" s="288"/>
    </row>
    <row r="2796" spans="1:8">
      <c r="A2796" s="286"/>
      <c r="B2796" s="271"/>
      <c r="D2796" s="286"/>
      <c r="E2796" s="287"/>
      <c r="F2796" s="286"/>
      <c r="H2796" s="288"/>
    </row>
    <row r="2797" spans="1:8">
      <c r="A2797" s="286"/>
      <c r="B2797" s="271"/>
      <c r="D2797" s="286"/>
      <c r="E2797" s="287"/>
      <c r="F2797" s="286"/>
      <c r="H2797" s="288"/>
    </row>
    <row r="2798" spans="1:8">
      <c r="A2798" s="286"/>
      <c r="B2798" s="271"/>
      <c r="D2798" s="286"/>
      <c r="E2798" s="287"/>
      <c r="F2798" s="286"/>
      <c r="H2798" s="288"/>
    </row>
    <row r="2799" spans="1:8">
      <c r="A2799" s="286"/>
      <c r="B2799" s="271"/>
      <c r="D2799" s="286"/>
      <c r="E2799" s="287"/>
      <c r="F2799" s="286"/>
      <c r="H2799" s="288"/>
    </row>
    <row r="2800" spans="1:8">
      <c r="A2800" s="286"/>
      <c r="B2800" s="271"/>
      <c r="D2800" s="286"/>
      <c r="E2800" s="287"/>
      <c r="F2800" s="286"/>
      <c r="H2800" s="288"/>
    </row>
    <row r="2801" spans="1:8">
      <c r="A2801" s="286"/>
      <c r="B2801" s="271"/>
      <c r="D2801" s="286"/>
      <c r="E2801" s="287"/>
      <c r="F2801" s="286"/>
      <c r="H2801" s="288"/>
    </row>
    <row r="2802" spans="1:8">
      <c r="A2802" s="286"/>
      <c r="B2802" s="271"/>
      <c r="D2802" s="286"/>
      <c r="E2802" s="287"/>
      <c r="F2802" s="286"/>
      <c r="H2802" s="288"/>
    </row>
    <row r="2803" spans="1:8">
      <c r="A2803" s="286"/>
      <c r="B2803" s="271"/>
      <c r="D2803" s="286"/>
      <c r="E2803" s="287"/>
      <c r="F2803" s="286"/>
      <c r="H2803" s="288"/>
    </row>
    <row r="2804" spans="1:8">
      <c r="A2804" s="286"/>
      <c r="B2804" s="271"/>
      <c r="D2804" s="286"/>
      <c r="E2804" s="287"/>
      <c r="F2804" s="286"/>
      <c r="H2804" s="288"/>
    </row>
    <row r="2805" spans="1:8">
      <c r="A2805" s="286"/>
      <c r="B2805" s="271"/>
      <c r="D2805" s="286"/>
      <c r="E2805" s="287"/>
      <c r="F2805" s="286"/>
      <c r="H2805" s="288"/>
    </row>
    <row r="2806" spans="1:8">
      <c r="A2806" s="286"/>
      <c r="B2806" s="271"/>
      <c r="D2806" s="286"/>
      <c r="E2806" s="287"/>
      <c r="F2806" s="286"/>
      <c r="H2806" s="288"/>
    </row>
    <row r="2807" spans="1:8">
      <c r="A2807" s="286"/>
      <c r="B2807" s="271"/>
      <c r="D2807" s="286"/>
      <c r="E2807" s="287"/>
      <c r="F2807" s="286"/>
      <c r="H2807" s="288"/>
    </row>
    <row r="2808" spans="1:8">
      <c r="A2808" s="286"/>
      <c r="B2808" s="271"/>
      <c r="D2808" s="286"/>
      <c r="E2808" s="287"/>
      <c r="F2808" s="286"/>
      <c r="H2808" s="288"/>
    </row>
    <row r="2809" spans="1:8">
      <c r="A2809" s="286"/>
      <c r="B2809" s="271"/>
      <c r="D2809" s="286"/>
      <c r="E2809" s="287"/>
      <c r="F2809" s="286"/>
      <c r="H2809" s="288"/>
    </row>
    <row r="2810" spans="1:8">
      <c r="A2810" s="286"/>
      <c r="B2810" s="271"/>
      <c r="D2810" s="286"/>
      <c r="E2810" s="287"/>
      <c r="F2810" s="286"/>
      <c r="H2810" s="288"/>
    </row>
    <row r="2811" spans="1:8">
      <c r="A2811" s="286"/>
      <c r="B2811" s="271"/>
      <c r="D2811" s="286"/>
      <c r="E2811" s="287"/>
      <c r="F2811" s="286"/>
      <c r="H2811" s="288"/>
    </row>
    <row r="2812" spans="1:8">
      <c r="A2812" s="286"/>
      <c r="B2812" s="271"/>
      <c r="D2812" s="286"/>
      <c r="E2812" s="287"/>
      <c r="F2812" s="286"/>
      <c r="H2812" s="288"/>
    </row>
    <row r="2813" spans="1:8">
      <c r="A2813" s="286"/>
      <c r="B2813" s="271"/>
      <c r="D2813" s="286"/>
      <c r="E2813" s="287"/>
      <c r="F2813" s="286"/>
      <c r="H2813" s="288"/>
    </row>
    <row r="2814" spans="1:8">
      <c r="A2814" s="286"/>
      <c r="B2814" s="271"/>
      <c r="D2814" s="286"/>
      <c r="E2814" s="287"/>
      <c r="F2814" s="286"/>
      <c r="H2814" s="288"/>
    </row>
    <row r="2815" spans="1:8">
      <c r="A2815" s="286"/>
      <c r="B2815" s="271"/>
      <c r="D2815" s="286"/>
      <c r="E2815" s="287"/>
      <c r="F2815" s="286"/>
      <c r="H2815" s="288"/>
    </row>
    <row r="2816" spans="1:8">
      <c r="A2816" s="286"/>
      <c r="B2816" s="271"/>
      <c r="D2816" s="286"/>
      <c r="E2816" s="287"/>
      <c r="F2816" s="286"/>
      <c r="H2816" s="288"/>
    </row>
    <row r="2817" spans="1:8">
      <c r="A2817" s="286"/>
      <c r="B2817" s="271"/>
      <c r="D2817" s="286"/>
      <c r="E2817" s="287"/>
      <c r="F2817" s="286"/>
      <c r="H2817" s="288"/>
    </row>
    <row r="2818" spans="1:8">
      <c r="A2818" s="286"/>
      <c r="B2818" s="271"/>
      <c r="D2818" s="286"/>
      <c r="E2818" s="287"/>
      <c r="F2818" s="286"/>
      <c r="H2818" s="288"/>
    </row>
    <row r="2819" spans="1:8">
      <c r="A2819" s="286"/>
      <c r="B2819" s="271"/>
      <c r="D2819" s="286"/>
      <c r="E2819" s="287"/>
      <c r="F2819" s="286"/>
      <c r="H2819" s="288"/>
    </row>
    <row r="2820" spans="1:8">
      <c r="A2820" s="286"/>
      <c r="B2820" s="271"/>
      <c r="D2820" s="286"/>
      <c r="E2820" s="287"/>
      <c r="F2820" s="286"/>
      <c r="H2820" s="288"/>
    </row>
    <row r="2821" spans="1:8">
      <c r="A2821" s="286"/>
      <c r="B2821" s="271"/>
      <c r="D2821" s="286"/>
      <c r="E2821" s="287"/>
      <c r="F2821" s="286"/>
      <c r="H2821" s="288"/>
    </row>
    <row r="2822" spans="1:8">
      <c r="A2822" s="286"/>
      <c r="B2822" s="271"/>
      <c r="D2822" s="286"/>
      <c r="E2822" s="287"/>
      <c r="F2822" s="286"/>
      <c r="H2822" s="288"/>
    </row>
    <row r="2823" spans="1:8">
      <c r="A2823" s="286"/>
      <c r="B2823" s="271"/>
      <c r="D2823" s="286"/>
      <c r="E2823" s="287"/>
      <c r="F2823" s="286"/>
      <c r="H2823" s="288"/>
    </row>
    <row r="2824" spans="1:8">
      <c r="A2824" s="286"/>
      <c r="B2824" s="271"/>
      <c r="D2824" s="286"/>
      <c r="E2824" s="287"/>
      <c r="F2824" s="286"/>
      <c r="H2824" s="288"/>
    </row>
    <row r="2825" spans="1:8">
      <c r="A2825" s="286"/>
      <c r="B2825" s="271"/>
      <c r="D2825" s="286"/>
      <c r="E2825" s="287"/>
      <c r="F2825" s="286"/>
      <c r="H2825" s="288"/>
    </row>
    <row r="2826" spans="1:8">
      <c r="A2826" s="286"/>
      <c r="B2826" s="271"/>
      <c r="D2826" s="286"/>
      <c r="E2826" s="287"/>
      <c r="F2826" s="286"/>
      <c r="H2826" s="288"/>
    </row>
    <row r="2827" spans="1:8">
      <c r="A2827" s="286"/>
      <c r="B2827" s="271"/>
      <c r="D2827" s="286"/>
      <c r="E2827" s="287"/>
      <c r="F2827" s="286"/>
      <c r="H2827" s="288"/>
    </row>
    <row r="2828" spans="1:8">
      <c r="A2828" s="286"/>
      <c r="B2828" s="271"/>
      <c r="D2828" s="286"/>
      <c r="E2828" s="287"/>
      <c r="F2828" s="286"/>
      <c r="H2828" s="288"/>
    </row>
    <row r="2829" spans="1:8">
      <c r="A2829" s="286"/>
      <c r="B2829" s="271"/>
      <c r="D2829" s="286"/>
      <c r="E2829" s="287"/>
      <c r="F2829" s="286"/>
      <c r="H2829" s="288"/>
    </row>
    <row r="2830" spans="1:8">
      <c r="A2830" s="286"/>
      <c r="B2830" s="271"/>
      <c r="D2830" s="286"/>
      <c r="E2830" s="287"/>
      <c r="F2830" s="286"/>
      <c r="H2830" s="288"/>
    </row>
    <row r="2831" spans="1:8">
      <c r="A2831" s="286"/>
      <c r="B2831" s="271"/>
      <c r="D2831" s="286"/>
      <c r="E2831" s="287"/>
      <c r="F2831" s="286"/>
      <c r="H2831" s="288"/>
    </row>
    <row r="2832" spans="1:8">
      <c r="A2832" s="286"/>
      <c r="B2832" s="271"/>
      <c r="D2832" s="286"/>
      <c r="E2832" s="287"/>
      <c r="F2832" s="286"/>
      <c r="H2832" s="288"/>
    </row>
    <row r="2833" spans="1:8">
      <c r="A2833" s="286"/>
      <c r="B2833" s="271"/>
      <c r="D2833" s="286"/>
      <c r="E2833" s="287"/>
      <c r="F2833" s="286"/>
      <c r="H2833" s="288"/>
    </row>
    <row r="2834" spans="1:8">
      <c r="A2834" s="286"/>
      <c r="B2834" s="271"/>
      <c r="D2834" s="286"/>
      <c r="E2834" s="287"/>
      <c r="F2834" s="286"/>
      <c r="H2834" s="288"/>
    </row>
    <row r="2835" spans="1:8">
      <c r="A2835" s="286"/>
      <c r="B2835" s="271"/>
      <c r="D2835" s="286"/>
      <c r="E2835" s="287"/>
      <c r="F2835" s="286"/>
      <c r="H2835" s="288"/>
    </row>
    <row r="2836" spans="1:8">
      <c r="A2836" s="286"/>
      <c r="B2836" s="271"/>
      <c r="D2836" s="286"/>
      <c r="E2836" s="287"/>
      <c r="F2836" s="286"/>
      <c r="H2836" s="288"/>
    </row>
    <row r="2837" spans="1:8">
      <c r="A2837" s="286"/>
      <c r="B2837" s="271"/>
      <c r="D2837" s="286"/>
      <c r="E2837" s="287"/>
      <c r="F2837" s="286"/>
      <c r="H2837" s="288"/>
    </row>
    <row r="2838" spans="1:8">
      <c r="A2838" s="286"/>
      <c r="B2838" s="271"/>
      <c r="D2838" s="286"/>
      <c r="E2838" s="287"/>
      <c r="F2838" s="286"/>
      <c r="H2838" s="288"/>
    </row>
    <row r="2839" spans="1:8">
      <c r="A2839" s="286"/>
      <c r="B2839" s="271"/>
      <c r="D2839" s="286"/>
      <c r="E2839" s="287"/>
      <c r="F2839" s="286"/>
      <c r="H2839" s="288"/>
    </row>
    <row r="2840" spans="1:8">
      <c r="A2840" s="286"/>
      <c r="B2840" s="271"/>
      <c r="D2840" s="286"/>
      <c r="E2840" s="287"/>
      <c r="F2840" s="286"/>
      <c r="H2840" s="288"/>
    </row>
    <row r="2841" spans="1:8">
      <c r="A2841" s="286"/>
      <c r="B2841" s="271"/>
      <c r="D2841" s="286"/>
      <c r="E2841" s="287"/>
      <c r="F2841" s="286"/>
      <c r="H2841" s="288"/>
    </row>
    <row r="2842" spans="1:8">
      <c r="A2842" s="286"/>
      <c r="B2842" s="271"/>
      <c r="D2842" s="286"/>
      <c r="E2842" s="287"/>
      <c r="F2842" s="286"/>
      <c r="H2842" s="288"/>
    </row>
    <row r="2843" spans="1:8">
      <c r="A2843" s="286"/>
      <c r="B2843" s="271"/>
      <c r="D2843" s="286"/>
      <c r="E2843" s="287"/>
      <c r="F2843" s="286"/>
      <c r="H2843" s="288"/>
    </row>
    <row r="2844" spans="1:8">
      <c r="A2844" s="286"/>
      <c r="B2844" s="271"/>
      <c r="D2844" s="286"/>
      <c r="E2844" s="287"/>
      <c r="F2844" s="286"/>
      <c r="H2844" s="288"/>
    </row>
    <row r="2845" spans="1:8">
      <c r="A2845" s="286"/>
      <c r="B2845" s="271"/>
      <c r="D2845" s="286"/>
      <c r="E2845" s="287"/>
      <c r="F2845" s="286"/>
      <c r="H2845" s="288"/>
    </row>
    <row r="2846" spans="1:8">
      <c r="A2846" s="286"/>
      <c r="B2846" s="271"/>
      <c r="D2846" s="286"/>
      <c r="E2846" s="287"/>
      <c r="F2846" s="286"/>
      <c r="H2846" s="288"/>
    </row>
    <row r="2847" spans="1:8">
      <c r="A2847" s="286"/>
      <c r="B2847" s="271"/>
      <c r="D2847" s="286"/>
      <c r="E2847" s="287"/>
      <c r="F2847" s="286"/>
      <c r="H2847" s="288"/>
    </row>
    <row r="2848" spans="1:8">
      <c r="A2848" s="286"/>
      <c r="B2848" s="271"/>
      <c r="D2848" s="286"/>
      <c r="E2848" s="287"/>
      <c r="F2848" s="286"/>
      <c r="H2848" s="288"/>
    </row>
    <row r="2849" spans="1:8">
      <c r="A2849" s="286"/>
      <c r="B2849" s="271"/>
      <c r="D2849" s="286"/>
      <c r="E2849" s="287"/>
      <c r="F2849" s="286"/>
      <c r="H2849" s="288"/>
    </row>
    <row r="2850" spans="1:8">
      <c r="A2850" s="286"/>
      <c r="B2850" s="271"/>
      <c r="D2850" s="286"/>
      <c r="E2850" s="287"/>
      <c r="F2850" s="286"/>
      <c r="H2850" s="288"/>
    </row>
    <row r="2851" spans="1:8">
      <c r="A2851" s="286"/>
      <c r="B2851" s="271"/>
      <c r="D2851" s="286"/>
      <c r="E2851" s="287"/>
      <c r="F2851" s="286"/>
      <c r="H2851" s="288"/>
    </row>
    <row r="2852" spans="1:8">
      <c r="A2852" s="286"/>
      <c r="B2852" s="271"/>
      <c r="D2852" s="286"/>
      <c r="E2852" s="287"/>
      <c r="F2852" s="286"/>
      <c r="H2852" s="288"/>
    </row>
    <row r="2853" spans="1:8">
      <c r="A2853" s="286"/>
      <c r="B2853" s="271"/>
      <c r="D2853" s="286"/>
      <c r="E2853" s="287"/>
      <c r="F2853" s="286"/>
      <c r="H2853" s="288"/>
    </row>
    <row r="2854" spans="1:8">
      <c r="A2854" s="286"/>
      <c r="B2854" s="271"/>
      <c r="D2854" s="286"/>
      <c r="E2854" s="287"/>
      <c r="F2854" s="286"/>
      <c r="H2854" s="288"/>
    </row>
    <row r="2855" spans="1:8">
      <c r="A2855" s="286"/>
      <c r="B2855" s="271"/>
      <c r="D2855" s="286"/>
      <c r="E2855" s="287"/>
      <c r="F2855" s="286"/>
      <c r="H2855" s="288"/>
    </row>
    <row r="2856" spans="1:8">
      <c r="A2856" s="286"/>
      <c r="B2856" s="271"/>
      <c r="D2856" s="286"/>
      <c r="E2856" s="287"/>
      <c r="F2856" s="286"/>
      <c r="H2856" s="288"/>
    </row>
    <row r="2857" spans="1:8">
      <c r="A2857" s="286"/>
      <c r="B2857" s="271"/>
      <c r="D2857" s="286"/>
      <c r="E2857" s="287"/>
      <c r="F2857" s="286"/>
      <c r="H2857" s="288"/>
    </row>
    <row r="2858" spans="1:8">
      <c r="A2858" s="286"/>
      <c r="B2858" s="271"/>
      <c r="D2858" s="286"/>
      <c r="E2858" s="287"/>
      <c r="F2858" s="286"/>
      <c r="H2858" s="288"/>
    </row>
    <row r="2859" spans="1:8">
      <c r="A2859" s="286"/>
      <c r="B2859" s="271"/>
      <c r="D2859" s="286"/>
      <c r="E2859" s="287"/>
      <c r="F2859" s="286"/>
      <c r="H2859" s="288"/>
    </row>
    <row r="2860" spans="1:8">
      <c r="A2860" s="286"/>
      <c r="B2860" s="271"/>
      <c r="D2860" s="286"/>
      <c r="E2860" s="287"/>
      <c r="F2860" s="286"/>
      <c r="H2860" s="288"/>
    </row>
    <row r="2861" spans="1:8">
      <c r="A2861" s="286"/>
      <c r="B2861" s="271"/>
      <c r="D2861" s="286"/>
      <c r="E2861" s="287"/>
      <c r="F2861" s="286"/>
      <c r="H2861" s="288"/>
    </row>
    <row r="2862" spans="1:8">
      <c r="A2862" s="286"/>
      <c r="B2862" s="271"/>
      <c r="D2862" s="286"/>
      <c r="E2862" s="287"/>
      <c r="F2862" s="286"/>
      <c r="H2862" s="288"/>
    </row>
    <row r="2863" spans="1:8">
      <c r="A2863" s="286"/>
      <c r="B2863" s="271"/>
      <c r="D2863" s="286"/>
      <c r="E2863" s="287"/>
      <c r="F2863" s="286"/>
      <c r="H2863" s="288"/>
    </row>
    <row r="2864" spans="1:8">
      <c r="A2864" s="286"/>
      <c r="B2864" s="271"/>
      <c r="D2864" s="286"/>
      <c r="E2864" s="287"/>
      <c r="F2864" s="286"/>
      <c r="H2864" s="288"/>
    </row>
    <row r="2865" spans="1:8">
      <c r="A2865" s="286"/>
      <c r="B2865" s="271"/>
      <c r="D2865" s="286"/>
      <c r="E2865" s="287"/>
      <c r="F2865" s="286"/>
      <c r="H2865" s="288"/>
    </row>
    <row r="2866" spans="1:8">
      <c r="A2866" s="286"/>
      <c r="B2866" s="271"/>
      <c r="D2866" s="286"/>
      <c r="E2866" s="287"/>
      <c r="F2866" s="286"/>
      <c r="H2866" s="288"/>
    </row>
    <row r="2867" spans="1:8">
      <c r="A2867" s="286"/>
      <c r="B2867" s="271"/>
      <c r="D2867" s="286"/>
      <c r="E2867" s="287"/>
      <c r="F2867" s="286"/>
      <c r="H2867" s="288"/>
    </row>
    <row r="2868" spans="1:8">
      <c r="A2868" s="286"/>
      <c r="B2868" s="271"/>
      <c r="D2868" s="286"/>
      <c r="E2868" s="287"/>
      <c r="F2868" s="286"/>
      <c r="H2868" s="288"/>
    </row>
    <row r="2869" spans="1:8">
      <c r="A2869" s="286"/>
      <c r="B2869" s="271"/>
      <c r="D2869" s="286"/>
      <c r="E2869" s="287"/>
      <c r="F2869" s="286"/>
      <c r="H2869" s="288"/>
    </row>
    <row r="2870" spans="1:8">
      <c r="A2870" s="286"/>
      <c r="B2870" s="271"/>
      <c r="D2870" s="286"/>
      <c r="E2870" s="287"/>
      <c r="F2870" s="286"/>
      <c r="H2870" s="288"/>
    </row>
    <row r="2871" spans="1:8">
      <c r="A2871" s="286"/>
      <c r="B2871" s="271"/>
      <c r="D2871" s="286"/>
      <c r="E2871" s="287"/>
      <c r="F2871" s="286"/>
      <c r="H2871" s="288"/>
    </row>
    <row r="2872" spans="1:8">
      <c r="A2872" s="286"/>
      <c r="B2872" s="271"/>
      <c r="D2872" s="286"/>
      <c r="E2872" s="287"/>
      <c r="F2872" s="286"/>
      <c r="H2872" s="288"/>
    </row>
    <row r="2873" spans="1:8">
      <c r="D2873" s="286"/>
      <c r="E2873" s="287"/>
      <c r="F2873" s="286"/>
      <c r="H2873" s="288"/>
    </row>
    <row r="2874" spans="1:8">
      <c r="D2874" s="286"/>
      <c r="E2874" s="287"/>
      <c r="F2874" s="286"/>
      <c r="H2874" s="288"/>
    </row>
    <row r="2875" spans="1:8">
      <c r="D2875" s="286"/>
      <c r="E2875" s="287"/>
      <c r="F2875" s="286"/>
      <c r="H2875" s="288"/>
    </row>
    <row r="2876" spans="1:8">
      <c r="D2876" s="286"/>
      <c r="E2876" s="287"/>
      <c r="F2876" s="286"/>
      <c r="H2876" s="288"/>
    </row>
    <row r="2877" spans="1:8">
      <c r="D2877" s="286"/>
      <c r="E2877" s="287"/>
      <c r="F2877" s="286"/>
      <c r="H2877" s="288"/>
    </row>
    <row r="2878" spans="1:8">
      <c r="A2878" s="281"/>
      <c r="B2878" s="266"/>
      <c r="C2878" s="266"/>
      <c r="D2878" s="286"/>
      <c r="E2878" s="287"/>
      <c r="F2878" s="286"/>
      <c r="H2878" s="288"/>
    </row>
    <row r="2879" spans="1:8">
      <c r="A2879" s="281"/>
      <c r="B2879" s="266"/>
      <c r="C2879" s="266"/>
      <c r="D2879" s="286"/>
      <c r="E2879" s="287"/>
      <c r="F2879" s="286"/>
      <c r="H2879" s="288"/>
    </row>
    <row r="2880" spans="1:8">
      <c r="A2880" s="281"/>
      <c r="B2880" s="266"/>
      <c r="C2880" s="266"/>
      <c r="D2880" s="286"/>
      <c r="E2880" s="287"/>
      <c r="F2880" s="286"/>
      <c r="H2880" s="288"/>
    </row>
    <row r="2881" spans="1:8">
      <c r="A2881" s="281"/>
      <c r="B2881" s="266"/>
      <c r="C2881" s="266"/>
      <c r="D2881" s="286"/>
      <c r="E2881" s="287"/>
      <c r="F2881" s="286"/>
      <c r="H2881" s="288"/>
    </row>
    <row r="2882" spans="1:8">
      <c r="A2882" s="281"/>
      <c r="B2882" s="266"/>
      <c r="C2882" s="266"/>
      <c r="D2882" s="286"/>
      <c r="E2882" s="287"/>
      <c r="F2882" s="286"/>
      <c r="H2882" s="288"/>
    </row>
    <row r="2883" spans="1:8">
      <c r="A2883" s="281"/>
      <c r="B2883" s="266"/>
      <c r="C2883" s="266"/>
      <c r="D2883" s="286"/>
      <c r="E2883" s="287"/>
      <c r="F2883" s="286"/>
      <c r="H2883" s="288"/>
    </row>
    <row r="2884" spans="1:8">
      <c r="A2884" s="281"/>
      <c r="B2884" s="266"/>
      <c r="C2884" s="266"/>
      <c r="D2884" s="286"/>
      <c r="E2884" s="287"/>
      <c r="F2884" s="286"/>
      <c r="H2884" s="288"/>
    </row>
    <row r="2885" spans="1:8">
      <c r="A2885" s="281"/>
      <c r="B2885" s="266"/>
      <c r="C2885" s="266"/>
      <c r="D2885" s="286"/>
      <c r="E2885" s="287"/>
      <c r="F2885" s="286"/>
      <c r="H2885" s="288"/>
    </row>
    <row r="2886" spans="1:8">
      <c r="A2886" s="281"/>
      <c r="B2886" s="266"/>
      <c r="C2886" s="266"/>
      <c r="D2886" s="286"/>
      <c r="E2886" s="287"/>
      <c r="F2886" s="286"/>
      <c r="H2886" s="288"/>
    </row>
    <row r="2887" spans="1:8">
      <c r="A2887" s="281"/>
      <c r="B2887" s="266"/>
      <c r="C2887" s="266"/>
      <c r="D2887" s="286"/>
      <c r="E2887" s="287"/>
      <c r="F2887" s="286"/>
      <c r="H2887" s="288"/>
    </row>
    <row r="2888" spans="1:8">
      <c r="A2888" s="281"/>
      <c r="B2888" s="266"/>
      <c r="C2888" s="266"/>
      <c r="D2888" s="286"/>
      <c r="E2888" s="287"/>
      <c r="F2888" s="286"/>
      <c r="H2888" s="288"/>
    </row>
    <row r="2889" spans="1:8">
      <c r="A2889" s="281"/>
      <c r="B2889" s="266"/>
      <c r="C2889" s="266"/>
      <c r="D2889" s="286"/>
      <c r="E2889" s="287"/>
      <c r="F2889" s="286"/>
      <c r="H2889" s="288"/>
    </row>
    <row r="2890" spans="1:8">
      <c r="A2890" s="281"/>
      <c r="B2890" s="266"/>
      <c r="C2890" s="266"/>
      <c r="D2890" s="286"/>
      <c r="E2890" s="287"/>
      <c r="F2890" s="286"/>
      <c r="H2890" s="288"/>
    </row>
    <row r="2891" spans="1:8">
      <c r="A2891" s="281"/>
      <c r="B2891" s="266"/>
      <c r="C2891" s="266"/>
      <c r="D2891" s="286"/>
      <c r="E2891" s="287"/>
      <c r="F2891" s="286"/>
      <c r="H2891" s="288"/>
    </row>
    <row r="2892" spans="1:8">
      <c r="A2892" s="281"/>
      <c r="B2892" s="266"/>
      <c r="C2892" s="266"/>
      <c r="D2892" s="286"/>
      <c r="E2892" s="287"/>
      <c r="F2892" s="286"/>
      <c r="H2892" s="288"/>
    </row>
    <row r="2893" spans="1:8">
      <c r="A2893" s="281"/>
      <c r="B2893" s="266"/>
      <c r="C2893" s="266"/>
      <c r="D2893" s="286"/>
      <c r="E2893" s="287"/>
      <c r="F2893" s="286"/>
      <c r="H2893" s="288"/>
    </row>
    <row r="2894" spans="1:8">
      <c r="A2894" s="281"/>
      <c r="B2894" s="266"/>
      <c r="C2894" s="266"/>
      <c r="D2894" s="286"/>
      <c r="E2894" s="287"/>
      <c r="F2894" s="286"/>
      <c r="H2894" s="288"/>
    </row>
    <row r="2895" spans="1:8">
      <c r="A2895" s="281"/>
      <c r="B2895" s="266"/>
      <c r="C2895" s="266"/>
      <c r="D2895" s="286"/>
      <c r="E2895" s="287"/>
      <c r="F2895" s="286"/>
      <c r="H2895" s="288"/>
    </row>
    <row r="2896" spans="1:8">
      <c r="A2896" s="281"/>
      <c r="B2896" s="266"/>
      <c r="C2896" s="266"/>
      <c r="D2896" s="286"/>
      <c r="E2896" s="287"/>
      <c r="F2896" s="286"/>
      <c r="H2896" s="288"/>
    </row>
    <row r="2897" spans="1:8">
      <c r="A2897" s="281"/>
      <c r="B2897" s="266"/>
      <c r="C2897" s="266"/>
      <c r="D2897" s="286"/>
      <c r="E2897" s="287"/>
      <c r="F2897" s="286"/>
      <c r="H2897" s="288"/>
    </row>
    <row r="2898" spans="1:8">
      <c r="A2898" s="281"/>
      <c r="B2898" s="266"/>
      <c r="C2898" s="266"/>
      <c r="D2898" s="286"/>
      <c r="E2898" s="287"/>
      <c r="F2898" s="286"/>
      <c r="H2898" s="288"/>
    </row>
    <row r="2899" spans="1:8">
      <c r="A2899" s="281"/>
      <c r="B2899" s="266"/>
      <c r="C2899" s="266"/>
      <c r="D2899" s="286"/>
      <c r="E2899" s="287"/>
      <c r="F2899" s="286"/>
      <c r="H2899" s="288"/>
    </row>
    <row r="2900" spans="1:8">
      <c r="A2900" s="281"/>
      <c r="B2900" s="266"/>
      <c r="C2900" s="266"/>
      <c r="D2900" s="286"/>
      <c r="E2900" s="287"/>
      <c r="F2900" s="286"/>
      <c r="H2900" s="288"/>
    </row>
    <row r="2901" spans="1:8">
      <c r="A2901" s="281"/>
      <c r="B2901" s="266"/>
      <c r="C2901" s="266"/>
      <c r="D2901" s="286"/>
      <c r="E2901" s="287"/>
      <c r="F2901" s="286"/>
      <c r="H2901" s="288"/>
    </row>
    <row r="2902" spans="1:8">
      <c r="A2902" s="281"/>
      <c r="B2902" s="266"/>
      <c r="C2902" s="266"/>
      <c r="D2902" s="286"/>
      <c r="E2902" s="287"/>
      <c r="F2902" s="286"/>
      <c r="H2902" s="288"/>
    </row>
    <row r="2903" spans="1:8">
      <c r="A2903" s="281"/>
      <c r="B2903" s="266"/>
      <c r="C2903" s="266"/>
      <c r="D2903" s="286"/>
      <c r="E2903" s="287"/>
      <c r="F2903" s="286"/>
      <c r="H2903" s="288"/>
    </row>
    <row r="2904" spans="1:8">
      <c r="A2904" s="281"/>
      <c r="B2904" s="266"/>
      <c r="C2904" s="266"/>
      <c r="D2904" s="286"/>
      <c r="E2904" s="287"/>
      <c r="F2904" s="286"/>
      <c r="H2904" s="288"/>
    </row>
    <row r="2905" spans="1:8">
      <c r="A2905" s="281"/>
      <c r="B2905" s="266"/>
      <c r="C2905" s="266"/>
      <c r="D2905" s="286"/>
      <c r="E2905" s="287"/>
      <c r="F2905" s="286"/>
      <c r="H2905" s="288"/>
    </row>
    <row r="2906" spans="1:8">
      <c r="A2906" s="281"/>
      <c r="B2906" s="266"/>
      <c r="C2906" s="266"/>
      <c r="D2906" s="286"/>
      <c r="E2906" s="287"/>
      <c r="F2906" s="286"/>
      <c r="H2906" s="288"/>
    </row>
    <row r="2907" spans="1:8">
      <c r="A2907" s="281"/>
      <c r="B2907" s="266"/>
      <c r="C2907" s="266"/>
      <c r="D2907" s="286"/>
      <c r="E2907" s="287"/>
      <c r="F2907" s="286"/>
      <c r="H2907" s="288"/>
    </row>
    <row r="2908" spans="1:8">
      <c r="A2908" s="281"/>
      <c r="B2908" s="266"/>
      <c r="C2908" s="266"/>
      <c r="D2908" s="286"/>
      <c r="E2908" s="287"/>
      <c r="F2908" s="286"/>
      <c r="H2908" s="288"/>
    </row>
    <row r="2909" spans="1:8">
      <c r="A2909" s="281"/>
      <c r="B2909" s="266"/>
      <c r="C2909" s="266"/>
      <c r="D2909" s="286"/>
      <c r="E2909" s="287"/>
      <c r="F2909" s="286"/>
      <c r="H2909" s="288"/>
    </row>
    <row r="2910" spans="1:8">
      <c r="A2910" s="281"/>
      <c r="B2910" s="266"/>
      <c r="C2910" s="266"/>
      <c r="D2910" s="286"/>
      <c r="E2910" s="287"/>
      <c r="F2910" s="286"/>
      <c r="H2910" s="288"/>
    </row>
    <row r="2911" spans="1:8">
      <c r="A2911" s="281"/>
      <c r="B2911" s="266"/>
      <c r="C2911" s="266"/>
      <c r="D2911" s="286"/>
      <c r="E2911" s="287"/>
      <c r="F2911" s="286"/>
      <c r="H2911" s="288"/>
    </row>
    <row r="2912" spans="1:8">
      <c r="A2912" s="281"/>
      <c r="B2912" s="266"/>
      <c r="C2912" s="266"/>
      <c r="D2912" s="286"/>
      <c r="E2912" s="287"/>
      <c r="F2912" s="286"/>
      <c r="H2912" s="288"/>
    </row>
    <row r="2913" spans="1:3">
      <c r="A2913" s="281"/>
      <c r="B2913" s="266"/>
      <c r="C2913" s="266"/>
    </row>
  </sheetData>
  <sheetProtection password="8AE0" sheet="1" objects="1" scenarios="1" selectLockedCells="1"/>
  <mergeCells count="1">
    <mergeCell ref="A1:H1"/>
  </mergeCells>
  <pageMargins left="0.36" right="0.36" top="0.39" bottom="0.39" header="0.3" footer="0.3"/>
  <pageSetup orientation="landscape" r:id="rId1"/>
</worksheet>
</file>

<file path=xl/worksheets/sheet5.xml><?xml version="1.0" encoding="utf-8"?>
<worksheet xmlns="http://schemas.openxmlformats.org/spreadsheetml/2006/main" xmlns:r="http://schemas.openxmlformats.org/officeDocument/2006/relationships">
  <dimension ref="A1:S1366"/>
  <sheetViews>
    <sheetView view="pageBreakPreview" topLeftCell="A1189" zoomScale="70" zoomScaleSheetLayoutView="70" workbookViewId="0">
      <selection activeCell="M1137" sqref="M1137"/>
    </sheetView>
  </sheetViews>
  <sheetFormatPr defaultRowHeight="15.75"/>
  <cols>
    <col min="1" max="1" width="5.5703125" style="64" customWidth="1"/>
    <col min="2" max="2" width="8.85546875" style="65" customWidth="1"/>
    <col min="3" max="3" width="28" style="66" customWidth="1"/>
    <col min="4" max="4" width="4.85546875" style="118" customWidth="1"/>
    <col min="5" max="5" width="5.42578125" style="67" customWidth="1"/>
    <col min="6" max="6" width="7.42578125" style="68" customWidth="1"/>
    <col min="7" max="7" width="7.7109375" style="68" customWidth="1"/>
    <col min="8" max="8" width="6.42578125" style="68" customWidth="1"/>
    <col min="9" max="9" width="10" style="88" customWidth="1"/>
    <col min="10" max="10" width="9.5703125" style="141" customWidth="1"/>
    <col min="11" max="16384" width="9.140625" style="20"/>
  </cols>
  <sheetData>
    <row r="1" spans="1:10" ht="39" customHeight="1">
      <c r="A1" s="259" t="s">
        <v>261</v>
      </c>
      <c r="B1" s="259"/>
      <c r="C1" s="259"/>
      <c r="D1" s="259"/>
      <c r="E1" s="259"/>
      <c r="F1" s="259"/>
      <c r="G1" s="259"/>
      <c r="H1" s="259"/>
      <c r="I1" s="259"/>
      <c r="J1" s="259"/>
    </row>
    <row r="2" spans="1:10" ht="27" customHeight="1">
      <c r="A2" s="258" t="s">
        <v>221</v>
      </c>
      <c r="B2" s="258"/>
      <c r="C2" s="258"/>
      <c r="D2" s="258"/>
      <c r="E2" s="258"/>
      <c r="F2" s="258"/>
      <c r="G2" s="258"/>
      <c r="H2" s="258"/>
      <c r="I2" s="258"/>
      <c r="J2" s="258"/>
    </row>
    <row r="4" spans="1:10" s="37" customFormat="1" ht="31.5">
      <c r="A4" s="31" t="s">
        <v>0</v>
      </c>
      <c r="B4" s="31" t="s">
        <v>1</v>
      </c>
      <c r="C4" s="32" t="s">
        <v>2</v>
      </c>
      <c r="D4" s="33"/>
      <c r="E4" s="31" t="s">
        <v>144</v>
      </c>
      <c r="F4" s="34" t="s">
        <v>145</v>
      </c>
      <c r="G4" s="34" t="s">
        <v>146</v>
      </c>
      <c r="H4" s="34" t="s">
        <v>147</v>
      </c>
      <c r="I4" s="35" t="s">
        <v>3</v>
      </c>
      <c r="J4" s="36"/>
    </row>
    <row r="5" spans="1:10">
      <c r="A5" s="13"/>
      <c r="B5" s="14"/>
      <c r="C5" s="38"/>
      <c r="D5" s="16"/>
      <c r="E5" s="17"/>
      <c r="F5" s="120"/>
      <c r="G5" s="120"/>
      <c r="H5" s="87"/>
      <c r="I5" s="18"/>
      <c r="J5" s="19"/>
    </row>
    <row r="6" spans="1:10" ht="378" customHeight="1">
      <c r="A6" s="13">
        <v>1</v>
      </c>
      <c r="B6" s="14" t="s">
        <v>253</v>
      </c>
      <c r="C6" s="10" t="s">
        <v>252</v>
      </c>
      <c r="D6" s="16"/>
      <c r="E6" s="17"/>
      <c r="F6" s="120"/>
      <c r="G6" s="120"/>
      <c r="H6" s="87"/>
      <c r="I6" s="18"/>
      <c r="J6" s="19"/>
    </row>
    <row r="7" spans="1:10" ht="31.5">
      <c r="A7" s="13"/>
      <c r="B7" s="14"/>
      <c r="C7" s="38" t="s">
        <v>352</v>
      </c>
      <c r="D7" s="16">
        <v>1</v>
      </c>
      <c r="E7" s="17">
        <v>17</v>
      </c>
      <c r="F7" s="120">
        <v>12</v>
      </c>
      <c r="G7" s="120"/>
      <c r="H7" s="87"/>
      <c r="I7" s="18">
        <f>E7*D7*F7</f>
        <v>204</v>
      </c>
      <c r="J7" s="19"/>
    </row>
    <row r="8" spans="1:10" ht="14.25" customHeight="1">
      <c r="A8" s="13"/>
      <c r="B8" s="14"/>
      <c r="C8" s="38" t="s">
        <v>254</v>
      </c>
      <c r="D8" s="16">
        <v>1</v>
      </c>
      <c r="E8" s="17">
        <v>2</v>
      </c>
      <c r="F8" s="120">
        <v>16</v>
      </c>
      <c r="G8" s="120"/>
      <c r="H8" s="87"/>
      <c r="I8" s="18">
        <f>E8*D8*F8</f>
        <v>32</v>
      </c>
      <c r="J8" s="19"/>
    </row>
    <row r="9" spans="1:10">
      <c r="A9" s="13"/>
      <c r="B9" s="14"/>
      <c r="C9" s="38" t="s">
        <v>174</v>
      </c>
      <c r="D9" s="16"/>
      <c r="E9" s="17"/>
      <c r="F9" s="120"/>
      <c r="G9" s="120"/>
      <c r="H9" s="87"/>
      <c r="I9" s="18">
        <f>SUM(I7:I8)</f>
        <v>236</v>
      </c>
      <c r="J9" s="19"/>
    </row>
    <row r="10" spans="1:10">
      <c r="A10" s="13"/>
      <c r="B10" s="14"/>
      <c r="C10" s="39" t="s">
        <v>148</v>
      </c>
      <c r="D10" s="25"/>
      <c r="E10" s="26"/>
      <c r="F10" s="27"/>
      <c r="G10" s="27"/>
      <c r="H10" s="27"/>
      <c r="I10" s="18">
        <v>240</v>
      </c>
      <c r="J10" s="29" t="s">
        <v>149</v>
      </c>
    </row>
    <row r="11" spans="1:10">
      <c r="A11" s="13"/>
      <c r="B11" s="14"/>
      <c r="C11" s="38"/>
      <c r="D11" s="16"/>
      <c r="E11" s="17"/>
      <c r="F11" s="120"/>
      <c r="G11" s="120"/>
      <c r="H11" s="87"/>
      <c r="I11" s="18"/>
      <c r="J11" s="19"/>
    </row>
    <row r="12" spans="1:10" ht="284.25" customHeight="1">
      <c r="A12" s="13">
        <v>2</v>
      </c>
      <c r="B12" s="14" t="s">
        <v>151</v>
      </c>
      <c r="C12" s="93" t="s">
        <v>154</v>
      </c>
      <c r="D12" s="16"/>
      <c r="E12" s="17"/>
      <c r="F12" s="120"/>
      <c r="G12" s="120"/>
      <c r="H12" s="87"/>
      <c r="I12" s="18"/>
      <c r="J12" s="19"/>
    </row>
    <row r="13" spans="1:10" ht="31.5">
      <c r="A13" s="13" t="s">
        <v>6</v>
      </c>
      <c r="B13" s="14" t="s">
        <v>153</v>
      </c>
      <c r="C13" s="41" t="s">
        <v>152</v>
      </c>
      <c r="D13" s="16"/>
      <c r="E13" s="17">
        <v>1</v>
      </c>
      <c r="F13" s="120"/>
      <c r="G13" s="120"/>
      <c r="H13" s="87"/>
      <c r="I13" s="28">
        <v>1</v>
      </c>
      <c r="J13" s="29" t="s">
        <v>144</v>
      </c>
    </row>
    <row r="14" spans="1:10">
      <c r="A14" s="13"/>
      <c r="B14" s="14"/>
      <c r="C14" s="41"/>
      <c r="D14" s="16"/>
      <c r="E14" s="17"/>
      <c r="F14" s="120"/>
      <c r="G14" s="120"/>
      <c r="H14" s="87"/>
      <c r="I14" s="18"/>
      <c r="J14" s="19"/>
    </row>
    <row r="15" spans="1:10" ht="31.5">
      <c r="A15" s="13" t="s">
        <v>8</v>
      </c>
      <c r="B15" s="14" t="s">
        <v>156</v>
      </c>
      <c r="C15" s="41" t="s">
        <v>155</v>
      </c>
      <c r="D15" s="16"/>
      <c r="E15" s="17">
        <v>1</v>
      </c>
      <c r="F15" s="120"/>
      <c r="G15" s="120"/>
      <c r="H15" s="87"/>
      <c r="I15" s="28">
        <f>E15</f>
        <v>1</v>
      </c>
      <c r="J15" s="29" t="s">
        <v>144</v>
      </c>
    </row>
    <row r="16" spans="1:10">
      <c r="A16" s="13"/>
      <c r="B16" s="14"/>
      <c r="C16" s="40"/>
      <c r="D16" s="16"/>
      <c r="E16" s="17"/>
      <c r="F16" s="120"/>
      <c r="G16" s="120"/>
      <c r="H16" s="87"/>
      <c r="I16" s="18"/>
      <c r="J16" s="19"/>
    </row>
    <row r="17" spans="1:10" ht="180.75" customHeight="1">
      <c r="A17" s="13" t="s">
        <v>560</v>
      </c>
      <c r="B17" s="14" t="s">
        <v>258</v>
      </c>
      <c r="C17" s="93" t="s">
        <v>257</v>
      </c>
      <c r="D17" s="16"/>
      <c r="E17" s="17"/>
      <c r="F17" s="120"/>
      <c r="G17" s="120"/>
      <c r="H17" s="87"/>
      <c r="I17" s="18"/>
      <c r="J17" s="19"/>
    </row>
    <row r="18" spans="1:10" ht="15.75" customHeight="1">
      <c r="A18" s="13"/>
      <c r="B18" s="14"/>
      <c r="C18" s="38" t="s">
        <v>259</v>
      </c>
      <c r="D18" s="16"/>
      <c r="E18" s="17">
        <v>1</v>
      </c>
      <c r="F18" s="120">
        <v>20</v>
      </c>
      <c r="G18" s="120">
        <v>15</v>
      </c>
      <c r="H18" s="108">
        <v>2</v>
      </c>
      <c r="I18" s="18">
        <f t="shared" ref="I18:I25" si="0">H18*G18*F18*E18</f>
        <v>600</v>
      </c>
      <c r="J18" s="19"/>
    </row>
    <row r="19" spans="1:10">
      <c r="A19" s="13"/>
      <c r="B19" s="14"/>
      <c r="C19" s="38" t="s">
        <v>255</v>
      </c>
      <c r="D19" s="16"/>
      <c r="E19" s="17">
        <v>19</v>
      </c>
      <c r="F19" s="120">
        <v>1.7</v>
      </c>
      <c r="G19" s="120">
        <v>1.7</v>
      </c>
      <c r="H19" s="87">
        <v>1.3</v>
      </c>
      <c r="I19" s="18">
        <f t="shared" si="0"/>
        <v>71.382999999999996</v>
      </c>
      <c r="J19" s="19"/>
    </row>
    <row r="20" spans="1:10" ht="31.5">
      <c r="A20" s="13"/>
      <c r="B20" s="14"/>
      <c r="C20" s="38" t="s">
        <v>262</v>
      </c>
      <c r="D20" s="16"/>
      <c r="E20" s="17">
        <v>1</v>
      </c>
      <c r="F20" s="120">
        <v>20</v>
      </c>
      <c r="G20" s="120">
        <v>3.2</v>
      </c>
      <c r="H20" s="109">
        <v>1.1000000000000001</v>
      </c>
      <c r="I20" s="18">
        <f t="shared" si="0"/>
        <v>70.400000000000006</v>
      </c>
      <c r="J20" s="19"/>
    </row>
    <row r="21" spans="1:10">
      <c r="A21" s="13"/>
      <c r="B21" s="14"/>
      <c r="C21" s="38" t="s">
        <v>264</v>
      </c>
      <c r="D21" s="16"/>
      <c r="E21" s="17">
        <v>1</v>
      </c>
      <c r="F21" s="120">
        <v>10</v>
      </c>
      <c r="G21" s="120">
        <v>3.2</v>
      </c>
      <c r="H21" s="109">
        <v>1.1000000000000001</v>
      </c>
      <c r="I21" s="18">
        <f t="shared" si="0"/>
        <v>35.200000000000003</v>
      </c>
      <c r="J21" s="19"/>
    </row>
    <row r="22" spans="1:10" ht="31.5">
      <c r="A22" s="13"/>
      <c r="B22" s="14"/>
      <c r="C22" s="38" t="s">
        <v>353</v>
      </c>
      <c r="D22" s="16"/>
      <c r="E22" s="17">
        <v>12</v>
      </c>
      <c r="F22" s="120">
        <v>2.4</v>
      </c>
      <c r="G22" s="120">
        <v>2.4</v>
      </c>
      <c r="H22" s="108">
        <v>0.9</v>
      </c>
      <c r="I22" s="18">
        <f t="shared" si="0"/>
        <v>62.207999999999998</v>
      </c>
      <c r="J22" s="19"/>
    </row>
    <row r="23" spans="1:10" ht="18" customHeight="1">
      <c r="A23" s="13"/>
      <c r="B23" s="14"/>
      <c r="C23" s="38" t="s">
        <v>256</v>
      </c>
      <c r="D23" s="16"/>
      <c r="E23" s="17">
        <v>10</v>
      </c>
      <c r="F23" s="120">
        <v>2.7</v>
      </c>
      <c r="G23" s="120">
        <v>2.4</v>
      </c>
      <c r="H23" s="87">
        <v>1.2</v>
      </c>
      <c r="I23" s="18">
        <f t="shared" si="0"/>
        <v>77.759999999999991</v>
      </c>
      <c r="J23" s="19"/>
    </row>
    <row r="24" spans="1:10">
      <c r="A24" s="13"/>
      <c r="B24" s="14"/>
      <c r="C24" s="38" t="s">
        <v>268</v>
      </c>
      <c r="D24" s="16"/>
      <c r="E24" s="17">
        <v>1</v>
      </c>
      <c r="F24" s="120">
        <v>2</v>
      </c>
      <c r="G24" s="120">
        <v>6.2</v>
      </c>
      <c r="H24" s="109">
        <v>0.4</v>
      </c>
      <c r="I24" s="18">
        <f t="shared" si="0"/>
        <v>4.9600000000000009</v>
      </c>
      <c r="J24" s="19"/>
    </row>
    <row r="25" spans="1:10">
      <c r="A25" s="13"/>
      <c r="B25" s="14"/>
      <c r="C25" s="38" t="s">
        <v>280</v>
      </c>
      <c r="D25" s="16"/>
      <c r="E25" s="17">
        <v>1</v>
      </c>
      <c r="F25" s="120">
        <v>1.7</v>
      </c>
      <c r="G25" s="120">
        <v>6.5</v>
      </c>
      <c r="H25" s="109">
        <v>0.3</v>
      </c>
      <c r="I25" s="18">
        <f t="shared" si="0"/>
        <v>3.3149999999999999</v>
      </c>
      <c r="J25" s="19"/>
    </row>
    <row r="26" spans="1:10" customFormat="1">
      <c r="A26" s="177"/>
      <c r="B26" s="177"/>
      <c r="C26" s="178" t="s">
        <v>559</v>
      </c>
      <c r="D26" s="179"/>
      <c r="E26" s="180">
        <v>1</v>
      </c>
      <c r="F26" s="181">
        <v>3.8</v>
      </c>
      <c r="G26" s="181">
        <v>2.6</v>
      </c>
      <c r="H26" s="182">
        <v>1.5</v>
      </c>
      <c r="I26" s="183">
        <f>H26*G26*F26*E26</f>
        <v>14.82</v>
      </c>
      <c r="J26" s="184"/>
    </row>
    <row r="27" spans="1:10">
      <c r="A27" s="13"/>
      <c r="B27" s="14"/>
      <c r="C27" s="38" t="s">
        <v>150</v>
      </c>
      <c r="D27" s="16"/>
      <c r="E27" s="17"/>
      <c r="F27" s="120"/>
      <c r="G27" s="120"/>
      <c r="H27" s="87"/>
      <c r="I27" s="18">
        <f>SUM(I18:I26)</f>
        <v>940.04600000000016</v>
      </c>
      <c r="J27" s="19"/>
    </row>
    <row r="28" spans="1:10">
      <c r="A28" s="13"/>
      <c r="B28" s="14"/>
      <c r="C28" s="38" t="s">
        <v>148</v>
      </c>
      <c r="D28" s="16"/>
      <c r="E28" s="17"/>
      <c r="F28" s="120"/>
      <c r="G28" s="120"/>
      <c r="H28" s="87"/>
      <c r="I28" s="28">
        <v>950</v>
      </c>
      <c r="J28" s="29" t="s">
        <v>11</v>
      </c>
    </row>
    <row r="29" spans="1:10" customFormat="1" ht="177" customHeight="1">
      <c r="A29" s="177" t="s">
        <v>562</v>
      </c>
      <c r="B29" s="177" t="s">
        <v>561</v>
      </c>
      <c r="C29" s="178" t="s">
        <v>563</v>
      </c>
      <c r="D29" s="179"/>
      <c r="E29" s="180"/>
      <c r="F29" s="181"/>
      <c r="G29" s="181"/>
      <c r="H29" s="185"/>
      <c r="I29" s="186"/>
      <c r="J29" s="184"/>
    </row>
    <row r="30" spans="1:10" customFormat="1">
      <c r="A30" s="177"/>
      <c r="B30" s="177"/>
      <c r="C30" s="178"/>
      <c r="D30" s="179"/>
      <c r="E30" s="180"/>
      <c r="F30" s="181"/>
      <c r="G30" s="181"/>
      <c r="H30" s="185"/>
      <c r="I30" s="186"/>
      <c r="J30" s="184"/>
    </row>
    <row r="31" spans="1:10" customFormat="1">
      <c r="A31" s="177"/>
      <c r="B31" s="177"/>
      <c r="C31" s="178" t="s">
        <v>559</v>
      </c>
      <c r="D31" s="179"/>
      <c r="E31" s="180">
        <v>1</v>
      </c>
      <c r="F31" s="181">
        <v>3.8</v>
      </c>
      <c r="G31" s="181">
        <v>2.6</v>
      </c>
      <c r="H31" s="182">
        <v>0.95</v>
      </c>
      <c r="I31" s="183">
        <f>H31*G31*F31*E31</f>
        <v>9.3859999999999992</v>
      </c>
      <c r="J31" s="184"/>
    </row>
    <row r="32" spans="1:10" customFormat="1">
      <c r="A32" s="177"/>
      <c r="B32" s="177"/>
      <c r="C32" s="178" t="s">
        <v>150</v>
      </c>
      <c r="D32" s="179"/>
      <c r="E32" s="180"/>
      <c r="F32" s="181"/>
      <c r="G32" s="181"/>
      <c r="H32" s="182"/>
      <c r="I32" s="183">
        <f>SUM(I31:I31)</f>
        <v>9.3859999999999992</v>
      </c>
      <c r="J32" s="184"/>
    </row>
    <row r="33" spans="1:10" customFormat="1">
      <c r="A33" s="177"/>
      <c r="B33" s="177"/>
      <c r="C33" s="178"/>
      <c r="D33" s="179"/>
      <c r="E33" s="180"/>
      <c r="F33" s="181"/>
      <c r="G33" s="181"/>
      <c r="H33" s="185" t="s">
        <v>148</v>
      </c>
      <c r="I33" s="186">
        <v>12</v>
      </c>
      <c r="J33" s="184" t="s">
        <v>11</v>
      </c>
    </row>
    <row r="34" spans="1:10">
      <c r="A34" s="13"/>
      <c r="B34" s="14"/>
      <c r="C34" s="38"/>
      <c r="D34" s="16"/>
      <c r="E34" s="17"/>
      <c r="F34" s="120"/>
      <c r="G34" s="120"/>
      <c r="H34" s="87"/>
      <c r="I34" s="28"/>
      <c r="J34" s="29"/>
    </row>
    <row r="35" spans="1:10" ht="192.75" customHeight="1">
      <c r="A35" s="13">
        <v>4</v>
      </c>
      <c r="B35" s="14" t="s">
        <v>269</v>
      </c>
      <c r="C35" s="93" t="s">
        <v>270</v>
      </c>
      <c r="D35" s="16"/>
      <c r="E35" s="17"/>
      <c r="F35" s="120"/>
      <c r="G35" s="120"/>
      <c r="H35" s="109"/>
      <c r="I35" s="28"/>
      <c r="J35" s="29"/>
    </row>
    <row r="36" spans="1:10" ht="47.25">
      <c r="A36" s="13"/>
      <c r="B36" s="14"/>
      <c r="C36" s="38" t="s">
        <v>263</v>
      </c>
      <c r="D36" s="16"/>
      <c r="E36" s="17">
        <v>1</v>
      </c>
      <c r="F36" s="120">
        <v>15.5</v>
      </c>
      <c r="G36" s="120">
        <v>0.8</v>
      </c>
      <c r="H36" s="109">
        <v>0.75</v>
      </c>
      <c r="I36" s="18">
        <f>H36*G36*F36*E36</f>
        <v>9.3000000000000007</v>
      </c>
      <c r="J36" s="19"/>
    </row>
    <row r="37" spans="1:10">
      <c r="A37" s="13"/>
      <c r="B37" s="14"/>
      <c r="C37" s="38" t="s">
        <v>264</v>
      </c>
      <c r="D37" s="16"/>
      <c r="E37" s="17">
        <v>1</v>
      </c>
      <c r="F37" s="120">
        <v>23.9</v>
      </c>
      <c r="G37" s="120">
        <v>0.8</v>
      </c>
      <c r="H37" s="109">
        <v>0.75</v>
      </c>
      <c r="I37" s="18">
        <f t="shared" ref="I37:I46" si="1">H37*G37*F37*E37</f>
        <v>14.340000000000002</v>
      </c>
      <c r="J37" s="19"/>
    </row>
    <row r="38" spans="1:10">
      <c r="A38" s="13"/>
      <c r="B38" s="14"/>
      <c r="C38" s="38" t="s">
        <v>265</v>
      </c>
      <c r="D38" s="16"/>
      <c r="E38" s="17">
        <v>1</v>
      </c>
      <c r="F38" s="120">
        <v>18.75</v>
      </c>
      <c r="G38" s="120">
        <v>0.8</v>
      </c>
      <c r="H38" s="109">
        <v>0.75</v>
      </c>
      <c r="I38" s="18">
        <f t="shared" si="1"/>
        <v>11.250000000000002</v>
      </c>
      <c r="J38" s="19"/>
    </row>
    <row r="39" spans="1:10" ht="17.25" customHeight="1">
      <c r="A39" s="13"/>
      <c r="B39" s="14"/>
      <c r="C39" s="38" t="s">
        <v>266</v>
      </c>
      <c r="D39" s="16"/>
      <c r="E39" s="17">
        <v>1</v>
      </c>
      <c r="F39" s="120">
        <v>27</v>
      </c>
      <c r="G39" s="120">
        <v>0.8</v>
      </c>
      <c r="H39" s="109">
        <v>0.75</v>
      </c>
      <c r="I39" s="18">
        <f t="shared" si="1"/>
        <v>16.200000000000003</v>
      </c>
      <c r="J39" s="19"/>
    </row>
    <row r="40" spans="1:10">
      <c r="A40" s="13"/>
      <c r="B40" s="14"/>
      <c r="C40" s="38" t="s">
        <v>267</v>
      </c>
      <c r="D40" s="16"/>
      <c r="E40" s="17">
        <v>2</v>
      </c>
      <c r="F40" s="120">
        <v>4.38</v>
      </c>
      <c r="G40" s="120">
        <v>0.8</v>
      </c>
      <c r="H40" s="109">
        <v>0.75</v>
      </c>
      <c r="I40" s="18">
        <f t="shared" si="1"/>
        <v>5.2560000000000002</v>
      </c>
      <c r="J40" s="19"/>
    </row>
    <row r="41" spans="1:10">
      <c r="A41" s="13"/>
      <c r="B41" s="14"/>
      <c r="C41" s="38" t="s">
        <v>351</v>
      </c>
      <c r="D41" s="16"/>
      <c r="E41" s="17">
        <v>1</v>
      </c>
      <c r="F41" s="120">
        <v>60</v>
      </c>
      <c r="G41" s="120">
        <v>0.6</v>
      </c>
      <c r="H41" s="114">
        <v>0.6</v>
      </c>
      <c r="I41" s="18">
        <f t="shared" si="1"/>
        <v>21.599999999999998</v>
      </c>
      <c r="J41" s="19"/>
    </row>
    <row r="42" spans="1:10" s="48" customFormat="1">
      <c r="A42" s="43"/>
      <c r="B42" s="31"/>
      <c r="C42" s="50" t="s">
        <v>165</v>
      </c>
      <c r="D42" s="44"/>
      <c r="E42" s="43"/>
      <c r="F42" s="45"/>
      <c r="G42" s="45"/>
      <c r="H42" s="45"/>
      <c r="I42" s="18">
        <f t="shared" si="1"/>
        <v>0</v>
      </c>
      <c r="J42" s="47"/>
    </row>
    <row r="43" spans="1:10" s="48" customFormat="1">
      <c r="A43" s="43"/>
      <c r="B43" s="31"/>
      <c r="C43" s="78" t="s">
        <v>286</v>
      </c>
      <c r="D43" s="158"/>
      <c r="E43" s="43">
        <v>2</v>
      </c>
      <c r="F43" s="45">
        <v>18</v>
      </c>
      <c r="G43" s="45">
        <v>0.4</v>
      </c>
      <c r="H43" s="45">
        <v>0.2</v>
      </c>
      <c r="I43" s="18">
        <f t="shared" si="1"/>
        <v>2.8800000000000008</v>
      </c>
      <c r="J43" s="47"/>
    </row>
    <row r="44" spans="1:10" s="48" customFormat="1">
      <c r="A44" s="43"/>
      <c r="B44" s="31"/>
      <c r="C44" s="78" t="s">
        <v>289</v>
      </c>
      <c r="D44" s="158"/>
      <c r="E44" s="43">
        <v>1</v>
      </c>
      <c r="F44" s="45">
        <v>5.7</v>
      </c>
      <c r="G44" s="45">
        <v>0.4</v>
      </c>
      <c r="H44" s="45">
        <v>0.2</v>
      </c>
      <c r="I44" s="18">
        <f t="shared" si="1"/>
        <v>0.45600000000000013</v>
      </c>
      <c r="J44" s="47"/>
    </row>
    <row r="45" spans="1:10" s="48" customFormat="1">
      <c r="A45" s="43"/>
      <c r="B45" s="31"/>
      <c r="C45" s="78" t="s">
        <v>294</v>
      </c>
      <c r="D45" s="158"/>
      <c r="E45" s="43">
        <v>1</v>
      </c>
      <c r="F45" s="45">
        <v>5.7</v>
      </c>
      <c r="G45" s="45">
        <v>0.4</v>
      </c>
      <c r="H45" s="45">
        <v>0.2</v>
      </c>
      <c r="I45" s="18">
        <f t="shared" si="1"/>
        <v>0.45600000000000013</v>
      </c>
      <c r="J45" s="47"/>
    </row>
    <row r="46" spans="1:10" s="48" customFormat="1">
      <c r="A46" s="43"/>
      <c r="B46" s="31"/>
      <c r="C46" s="78" t="s">
        <v>287</v>
      </c>
      <c r="D46" s="158"/>
      <c r="E46" s="43">
        <v>4</v>
      </c>
      <c r="F46" s="45">
        <v>6.42</v>
      </c>
      <c r="G46" s="45">
        <v>0.4</v>
      </c>
      <c r="H46" s="45">
        <v>0.2</v>
      </c>
      <c r="I46" s="18">
        <f t="shared" si="1"/>
        <v>2.0544000000000002</v>
      </c>
      <c r="J46" s="47"/>
    </row>
    <row r="47" spans="1:10" s="48" customFormat="1">
      <c r="A47" s="43"/>
      <c r="B47" s="31"/>
      <c r="C47" s="78" t="s">
        <v>288</v>
      </c>
      <c r="D47" s="158"/>
      <c r="E47" s="43">
        <v>4</v>
      </c>
      <c r="F47" s="45">
        <v>6.2</v>
      </c>
      <c r="G47" s="45">
        <v>0.4</v>
      </c>
      <c r="H47" s="45">
        <v>0.2</v>
      </c>
      <c r="I47" s="18">
        <f>H47*G47*F47*E47</f>
        <v>1.9840000000000004</v>
      </c>
      <c r="J47" s="47"/>
    </row>
    <row r="48" spans="1:10" s="48" customFormat="1">
      <c r="A48" s="43"/>
      <c r="B48" s="31"/>
      <c r="C48" s="41" t="s">
        <v>290</v>
      </c>
      <c r="D48" s="16"/>
      <c r="E48" s="43"/>
      <c r="F48" s="45"/>
      <c r="G48" s="45"/>
      <c r="H48" s="45"/>
      <c r="I48" s="46">
        <f t="shared" ref="I48" si="2">H48*G48*F48*E48</f>
        <v>0</v>
      </c>
      <c r="J48" s="47"/>
    </row>
    <row r="49" spans="1:10" s="48" customFormat="1">
      <c r="A49" s="43"/>
      <c r="B49" s="31"/>
      <c r="C49" s="41" t="s">
        <v>291</v>
      </c>
      <c r="D49" s="16"/>
      <c r="E49" s="43">
        <v>1</v>
      </c>
      <c r="F49" s="45">
        <v>6.42</v>
      </c>
      <c r="G49" s="45">
        <v>0.23</v>
      </c>
      <c r="H49" s="45">
        <v>0.05</v>
      </c>
      <c r="I49" s="46">
        <f>H49*G49*F49*E49</f>
        <v>7.3830000000000007E-2</v>
      </c>
      <c r="J49" s="47"/>
    </row>
    <row r="50" spans="1:10" s="48" customFormat="1">
      <c r="A50" s="43"/>
      <c r="B50" s="31"/>
      <c r="C50" s="41" t="s">
        <v>292</v>
      </c>
      <c r="D50" s="16"/>
      <c r="E50" s="43">
        <v>1</v>
      </c>
      <c r="F50" s="45">
        <v>6.2</v>
      </c>
      <c r="G50" s="45">
        <v>0.23</v>
      </c>
      <c r="H50" s="45">
        <v>0.05</v>
      </c>
      <c r="I50" s="46">
        <f>H50*G50*F50*E50</f>
        <v>7.1300000000000016E-2</v>
      </c>
      <c r="J50" s="47"/>
    </row>
    <row r="51" spans="1:10" s="48" customFormat="1">
      <c r="A51" s="43"/>
      <c r="B51" s="31"/>
      <c r="C51" s="41" t="s">
        <v>293</v>
      </c>
      <c r="D51" s="16"/>
      <c r="E51" s="43">
        <v>2</v>
      </c>
      <c r="F51" s="45">
        <v>6.12</v>
      </c>
      <c r="G51" s="45">
        <v>0.23</v>
      </c>
      <c r="H51" s="45">
        <v>0.05</v>
      </c>
      <c r="I51" s="46">
        <f>H51*G51*F51*E51</f>
        <v>0.14076000000000002</v>
      </c>
      <c r="J51" s="47"/>
    </row>
    <row r="52" spans="1:10" s="48" customFormat="1">
      <c r="A52" s="43"/>
      <c r="B52" s="31"/>
      <c r="C52" s="41" t="s">
        <v>160</v>
      </c>
      <c r="D52" s="16"/>
      <c r="E52" s="43">
        <v>2</v>
      </c>
      <c r="F52" s="45">
        <v>4.25</v>
      </c>
      <c r="G52" s="45">
        <v>0.23</v>
      </c>
      <c r="H52" s="45">
        <v>0.05</v>
      </c>
      <c r="I52" s="46">
        <f>H52*G52*F52*E52</f>
        <v>9.7750000000000017E-2</v>
      </c>
      <c r="J52" s="47"/>
    </row>
    <row r="53" spans="1:10" s="48" customFormat="1">
      <c r="A53" s="43"/>
      <c r="B53" s="31"/>
      <c r="C53" s="41" t="s">
        <v>160</v>
      </c>
      <c r="D53" s="16"/>
      <c r="E53" s="43">
        <v>2</v>
      </c>
      <c r="F53" s="45">
        <v>1.5</v>
      </c>
      <c r="G53" s="45">
        <v>0.23</v>
      </c>
      <c r="H53" s="45">
        <v>0.05</v>
      </c>
      <c r="I53" s="46">
        <f>H53*G53*F53*E53</f>
        <v>3.4500000000000003E-2</v>
      </c>
      <c r="J53" s="47"/>
    </row>
    <row r="54" spans="1:10">
      <c r="A54" s="13"/>
      <c r="B54" s="14"/>
      <c r="C54" s="38" t="s">
        <v>174</v>
      </c>
      <c r="D54" s="16"/>
      <c r="E54" s="17"/>
      <c r="F54" s="120"/>
      <c r="G54" s="120"/>
      <c r="H54" s="109"/>
      <c r="I54" s="18">
        <f>SUM(I36:I53)</f>
        <v>86.194539999999989</v>
      </c>
      <c r="J54" s="29"/>
    </row>
    <row r="55" spans="1:10">
      <c r="A55" s="13"/>
      <c r="B55" s="14"/>
      <c r="C55" s="38" t="s">
        <v>148</v>
      </c>
      <c r="D55" s="16"/>
      <c r="E55" s="17"/>
      <c r="F55" s="120"/>
      <c r="G55" s="120"/>
      <c r="H55" s="109"/>
      <c r="I55" s="28">
        <v>90</v>
      </c>
      <c r="J55" s="29" t="s">
        <v>11</v>
      </c>
    </row>
    <row r="56" spans="1:10">
      <c r="A56" s="13"/>
      <c r="B56" s="14"/>
      <c r="C56" s="38"/>
      <c r="D56" s="16"/>
      <c r="E56" s="17"/>
      <c r="F56" s="120"/>
      <c r="G56" s="120"/>
      <c r="H56" s="109"/>
      <c r="I56" s="28"/>
      <c r="J56" s="29"/>
    </row>
    <row r="57" spans="1:10" ht="128.25" customHeight="1">
      <c r="A57" s="13">
        <v>5</v>
      </c>
      <c r="B57" s="14">
        <v>2.25</v>
      </c>
      <c r="C57" s="93" t="s">
        <v>12</v>
      </c>
      <c r="D57" s="16"/>
      <c r="E57" s="17"/>
      <c r="F57" s="144"/>
      <c r="G57" s="144"/>
      <c r="H57" s="144"/>
      <c r="I57" s="18"/>
      <c r="J57" s="19"/>
    </row>
    <row r="58" spans="1:10" ht="31.5">
      <c r="A58" s="13"/>
      <c r="B58" s="14"/>
      <c r="C58" s="15" t="s">
        <v>302</v>
      </c>
      <c r="D58" s="16"/>
      <c r="E58" s="17"/>
      <c r="F58" s="144"/>
      <c r="G58" s="144"/>
      <c r="H58" s="144"/>
      <c r="I58" s="18">
        <f>I54+I27-600</f>
        <v>426.24054000000024</v>
      </c>
      <c r="J58" s="19"/>
    </row>
    <row r="59" spans="1:10">
      <c r="A59" s="13"/>
      <c r="B59" s="14"/>
      <c r="C59" s="15" t="s">
        <v>297</v>
      </c>
      <c r="D59" s="16"/>
      <c r="E59" s="17"/>
      <c r="F59" s="144"/>
      <c r="G59" s="144"/>
      <c r="H59" s="144"/>
      <c r="I59" s="18">
        <f>M119</f>
        <v>29.145000000000003</v>
      </c>
      <c r="J59" s="19"/>
    </row>
    <row r="60" spans="1:10">
      <c r="A60" s="13"/>
      <c r="B60" s="14"/>
      <c r="C60" s="15" t="s">
        <v>298</v>
      </c>
      <c r="D60" s="16"/>
      <c r="E60" s="17"/>
      <c r="F60" s="144"/>
      <c r="G60" s="144"/>
      <c r="H60" s="144"/>
      <c r="I60" s="18">
        <f>I161</f>
        <v>11.2692</v>
      </c>
      <c r="J60" s="19"/>
    </row>
    <row r="61" spans="1:10">
      <c r="A61" s="13"/>
      <c r="B61" s="14"/>
      <c r="C61" s="15" t="s">
        <v>299</v>
      </c>
      <c r="D61" s="16"/>
      <c r="E61" s="17"/>
      <c r="F61" s="144"/>
      <c r="G61" s="144"/>
      <c r="H61" s="144"/>
      <c r="I61" s="18">
        <f>L179</f>
        <v>199.464</v>
      </c>
      <c r="J61" s="19"/>
    </row>
    <row r="62" spans="1:10" s="48" customFormat="1">
      <c r="A62" s="43"/>
      <c r="B62" s="31"/>
      <c r="C62" s="50" t="s">
        <v>165</v>
      </c>
      <c r="D62" s="44"/>
      <c r="E62" s="43"/>
      <c r="F62" s="45"/>
      <c r="G62" s="45"/>
      <c r="H62" s="45"/>
      <c r="I62" s="46"/>
      <c r="J62" s="47"/>
    </row>
    <row r="63" spans="1:10" s="48" customFormat="1">
      <c r="A63" s="43"/>
      <c r="B63" s="31"/>
      <c r="C63" s="78" t="s">
        <v>286</v>
      </c>
      <c r="D63" s="158"/>
      <c r="E63" s="43">
        <v>2</v>
      </c>
      <c r="F63" s="45">
        <v>18</v>
      </c>
      <c r="G63" s="45">
        <v>0.3</v>
      </c>
      <c r="H63" s="45">
        <v>0.2</v>
      </c>
      <c r="I63" s="46">
        <f>H63*G63*F63*E63</f>
        <v>2.16</v>
      </c>
      <c r="J63" s="47"/>
    </row>
    <row r="64" spans="1:10" s="48" customFormat="1">
      <c r="A64" s="43"/>
      <c r="B64" s="31"/>
      <c r="C64" s="78" t="s">
        <v>289</v>
      </c>
      <c r="D64" s="158"/>
      <c r="E64" s="43">
        <v>1</v>
      </c>
      <c r="F64" s="45">
        <v>5.7</v>
      </c>
      <c r="G64" s="45">
        <v>0.3</v>
      </c>
      <c r="H64" s="45">
        <v>0.2</v>
      </c>
      <c r="I64" s="46">
        <f>H64*G64*F64*E64</f>
        <v>0.34199999999999997</v>
      </c>
      <c r="J64" s="47"/>
    </row>
    <row r="65" spans="1:10" s="48" customFormat="1">
      <c r="A65" s="43"/>
      <c r="B65" s="31"/>
      <c r="C65" s="78" t="s">
        <v>294</v>
      </c>
      <c r="D65" s="158"/>
      <c r="E65" s="43">
        <v>1</v>
      </c>
      <c r="F65" s="45">
        <v>5.7</v>
      </c>
      <c r="G65" s="45">
        <v>0.3</v>
      </c>
      <c r="H65" s="45">
        <v>0.2</v>
      </c>
      <c r="I65" s="46">
        <f>H65*G65*F65*E65</f>
        <v>0.34199999999999997</v>
      </c>
      <c r="J65" s="47"/>
    </row>
    <row r="66" spans="1:10" s="48" customFormat="1">
      <c r="A66" s="43"/>
      <c r="B66" s="31"/>
      <c r="C66" s="78" t="s">
        <v>287</v>
      </c>
      <c r="D66" s="158"/>
      <c r="E66" s="43">
        <v>4</v>
      </c>
      <c r="F66" s="45">
        <v>6.42</v>
      </c>
      <c r="G66" s="45">
        <v>0.3</v>
      </c>
      <c r="H66" s="45">
        <v>0.2</v>
      </c>
      <c r="I66" s="46">
        <f>H66*G66*F66*E66</f>
        <v>1.5407999999999999</v>
      </c>
      <c r="J66" s="47"/>
    </row>
    <row r="67" spans="1:10" s="48" customFormat="1">
      <c r="A67" s="43"/>
      <c r="B67" s="31"/>
      <c r="C67" s="78" t="s">
        <v>288</v>
      </c>
      <c r="D67" s="158"/>
      <c r="E67" s="43">
        <v>4</v>
      </c>
      <c r="F67" s="45">
        <v>6.2</v>
      </c>
      <c r="G67" s="45">
        <v>0.3</v>
      </c>
      <c r="H67" s="45">
        <v>0.2</v>
      </c>
      <c r="I67" s="46">
        <f>H67*G67*F67*E67</f>
        <v>1.488</v>
      </c>
      <c r="J67" s="47"/>
    </row>
    <row r="68" spans="1:10" s="48" customFormat="1">
      <c r="A68" s="43"/>
      <c r="B68" s="31"/>
      <c r="C68" s="78" t="s">
        <v>301</v>
      </c>
      <c r="D68" s="158"/>
      <c r="E68" s="43"/>
      <c r="F68" s="45"/>
      <c r="G68" s="45"/>
      <c r="H68" s="45"/>
      <c r="I68" s="46">
        <f>L632</f>
        <v>21.599999999999998</v>
      </c>
      <c r="J68" s="47"/>
    </row>
    <row r="69" spans="1:10" customFormat="1">
      <c r="A69" s="177"/>
      <c r="B69" s="177"/>
      <c r="C69" s="178" t="s">
        <v>575</v>
      </c>
      <c r="D69" s="179"/>
      <c r="E69" s="180">
        <v>1</v>
      </c>
      <c r="F69" s="181">
        <v>2.6</v>
      </c>
      <c r="G69" s="181">
        <v>1.4</v>
      </c>
      <c r="H69" s="181">
        <v>2.35</v>
      </c>
      <c r="I69" s="183">
        <f>H69*G69*F69*E69</f>
        <v>8.5540000000000003</v>
      </c>
      <c r="J69" s="184"/>
    </row>
    <row r="70" spans="1:10">
      <c r="A70" s="13"/>
      <c r="B70" s="14"/>
      <c r="C70" s="15" t="s">
        <v>157</v>
      </c>
      <c r="D70" s="16"/>
      <c r="E70" s="17"/>
      <c r="F70" s="144"/>
      <c r="G70" s="144"/>
      <c r="H70" s="144"/>
      <c r="I70" s="18">
        <f>SUM(I59:I69)</f>
        <v>275.90499999999997</v>
      </c>
      <c r="J70" s="19"/>
    </row>
    <row r="71" spans="1:10">
      <c r="A71" s="13"/>
      <c r="B71" s="14"/>
      <c r="C71" s="24" t="s">
        <v>158</v>
      </c>
      <c r="D71" s="25"/>
      <c r="E71" s="26"/>
      <c r="F71" s="27"/>
      <c r="G71" s="27"/>
      <c r="H71" s="27"/>
      <c r="I71" s="28">
        <f>I58-I70</f>
        <v>150.33554000000026</v>
      </c>
      <c r="J71" s="19"/>
    </row>
    <row r="72" spans="1:10">
      <c r="A72" s="13"/>
      <c r="B72" s="14"/>
      <c r="C72" s="15" t="s">
        <v>159</v>
      </c>
      <c r="D72" s="16"/>
      <c r="E72" s="17"/>
      <c r="F72" s="144"/>
      <c r="G72" s="144"/>
      <c r="H72" s="144"/>
      <c r="I72" s="18"/>
      <c r="J72" s="19"/>
    </row>
    <row r="73" spans="1:10">
      <c r="A73" s="13"/>
      <c r="B73" s="14"/>
      <c r="C73" s="15" t="s">
        <v>272</v>
      </c>
      <c r="D73" s="16"/>
      <c r="E73" s="17">
        <v>1</v>
      </c>
      <c r="F73" s="144">
        <v>41.55</v>
      </c>
      <c r="G73" s="144">
        <v>17.55</v>
      </c>
      <c r="H73" s="144">
        <v>0.45</v>
      </c>
      <c r="I73" s="18">
        <f>H73*G73*F73*E73</f>
        <v>328.14112499999999</v>
      </c>
      <c r="J73" s="19"/>
    </row>
    <row r="74" spans="1:10">
      <c r="A74" s="13"/>
      <c r="B74" s="14"/>
      <c r="C74" s="15" t="s">
        <v>224</v>
      </c>
      <c r="D74" s="16"/>
      <c r="E74" s="17">
        <v>1</v>
      </c>
      <c r="F74" s="144">
        <v>6.49</v>
      </c>
      <c r="G74" s="144">
        <v>5.59</v>
      </c>
      <c r="H74" s="144">
        <v>0.5</v>
      </c>
      <c r="I74" s="18">
        <f t="shared" ref="I74:I84" si="3">H74*G74*F74*E74</f>
        <v>18.13955</v>
      </c>
      <c r="J74" s="19"/>
    </row>
    <row r="75" spans="1:10">
      <c r="A75" s="13"/>
      <c r="B75" s="14"/>
      <c r="C75" s="15" t="s">
        <v>273</v>
      </c>
      <c r="D75" s="16"/>
      <c r="E75" s="17">
        <v>1</v>
      </c>
      <c r="F75" s="144">
        <v>6.49</v>
      </c>
      <c r="G75" s="144">
        <v>3.42</v>
      </c>
      <c r="H75" s="144">
        <v>0.5</v>
      </c>
      <c r="I75" s="18">
        <f t="shared" si="3"/>
        <v>11.097900000000001</v>
      </c>
      <c r="J75" s="19"/>
    </row>
    <row r="76" spans="1:10">
      <c r="A76" s="13"/>
      <c r="B76" s="14"/>
      <c r="C76" s="15" t="s">
        <v>274</v>
      </c>
      <c r="D76" s="16"/>
      <c r="E76" s="17">
        <v>1</v>
      </c>
      <c r="F76" s="144">
        <v>6.2</v>
      </c>
      <c r="G76" s="144">
        <v>9.24</v>
      </c>
      <c r="H76" s="144">
        <v>0.5</v>
      </c>
      <c r="I76" s="18">
        <f t="shared" si="3"/>
        <v>28.644000000000002</v>
      </c>
      <c r="J76" s="19"/>
    </row>
    <row r="77" spans="1:10">
      <c r="A77" s="13"/>
      <c r="B77" s="14"/>
      <c r="C77" s="15" t="s">
        <v>275</v>
      </c>
      <c r="D77" s="16"/>
      <c r="E77" s="17">
        <v>1</v>
      </c>
      <c r="F77" s="144">
        <v>12.92</v>
      </c>
      <c r="G77" s="144">
        <v>2</v>
      </c>
      <c r="H77" s="144">
        <v>0.5</v>
      </c>
      <c r="I77" s="18">
        <f t="shared" si="3"/>
        <v>12.92</v>
      </c>
      <c r="J77" s="19"/>
    </row>
    <row r="78" spans="1:10" ht="15.75" customHeight="1">
      <c r="A78" s="13"/>
      <c r="B78" s="14"/>
      <c r="C78" s="15" t="s">
        <v>276</v>
      </c>
      <c r="D78" s="16"/>
      <c r="E78" s="17">
        <v>1</v>
      </c>
      <c r="F78" s="144">
        <v>3</v>
      </c>
      <c r="G78" s="144">
        <v>5.96</v>
      </c>
      <c r="H78" s="144">
        <v>0.5</v>
      </c>
      <c r="I78" s="18">
        <f t="shared" si="3"/>
        <v>8.94</v>
      </c>
      <c r="J78" s="19"/>
    </row>
    <row r="79" spans="1:10">
      <c r="A79" s="13"/>
      <c r="B79" s="14"/>
      <c r="C79" s="15" t="s">
        <v>187</v>
      </c>
      <c r="D79" s="16"/>
      <c r="E79" s="17">
        <v>1</v>
      </c>
      <c r="F79" s="144">
        <v>2.97</v>
      </c>
      <c r="G79" s="144">
        <v>5.96</v>
      </c>
      <c r="H79" s="144">
        <v>0.5</v>
      </c>
      <c r="I79" s="18">
        <f t="shared" si="3"/>
        <v>8.8506</v>
      </c>
      <c r="J79" s="19"/>
    </row>
    <row r="80" spans="1:10">
      <c r="A80" s="13"/>
      <c r="B80" s="14"/>
      <c r="C80" s="15" t="s">
        <v>240</v>
      </c>
      <c r="D80" s="16"/>
      <c r="E80" s="17">
        <v>4</v>
      </c>
      <c r="F80" s="144">
        <v>1.5</v>
      </c>
      <c r="G80" s="144">
        <v>1.2</v>
      </c>
      <c r="H80" s="144">
        <v>0.5</v>
      </c>
      <c r="I80" s="18">
        <f t="shared" si="3"/>
        <v>3.5999999999999996</v>
      </c>
      <c r="J80" s="19"/>
    </row>
    <row r="81" spans="1:11">
      <c r="A81" s="13"/>
      <c r="B81" s="14"/>
      <c r="C81" s="15" t="s">
        <v>277</v>
      </c>
      <c r="D81" s="16"/>
      <c r="E81" s="17">
        <v>1</v>
      </c>
      <c r="F81" s="144">
        <v>2.5</v>
      </c>
      <c r="G81" s="144">
        <v>1.5</v>
      </c>
      <c r="H81" s="144">
        <v>0.5</v>
      </c>
      <c r="I81" s="18">
        <f t="shared" si="3"/>
        <v>1.875</v>
      </c>
      <c r="J81" s="19"/>
    </row>
    <row r="82" spans="1:11">
      <c r="A82" s="13"/>
      <c r="B82" s="14"/>
      <c r="C82" s="15" t="s">
        <v>160</v>
      </c>
      <c r="D82" s="16"/>
      <c r="E82" s="17">
        <v>1</v>
      </c>
      <c r="F82" s="144">
        <v>1.5</v>
      </c>
      <c r="G82" s="144">
        <v>2.75</v>
      </c>
      <c r="H82" s="144">
        <v>0.5</v>
      </c>
      <c r="I82" s="18">
        <f t="shared" si="3"/>
        <v>2.0625</v>
      </c>
      <c r="J82" s="19"/>
    </row>
    <row r="83" spans="1:11">
      <c r="A83" s="13"/>
      <c r="B83" s="14"/>
      <c r="C83" s="15" t="s">
        <v>225</v>
      </c>
      <c r="D83" s="16"/>
      <c r="E83" s="17">
        <v>1</v>
      </c>
      <c r="F83" s="144">
        <v>1.5</v>
      </c>
      <c r="G83" s="144">
        <v>4.25</v>
      </c>
      <c r="H83" s="144">
        <v>0.5</v>
      </c>
      <c r="I83" s="18">
        <f t="shared" si="3"/>
        <v>3.1875</v>
      </c>
      <c r="J83" s="19"/>
    </row>
    <row r="84" spans="1:11">
      <c r="A84" s="13"/>
      <c r="B84" s="14"/>
      <c r="C84" s="15" t="s">
        <v>278</v>
      </c>
      <c r="D84" s="16"/>
      <c r="E84" s="17">
        <v>1</v>
      </c>
      <c r="F84" s="144">
        <v>6.49</v>
      </c>
      <c r="G84" s="144">
        <v>1.48</v>
      </c>
      <c r="H84" s="144">
        <v>0.5</v>
      </c>
      <c r="I84" s="18">
        <f t="shared" si="3"/>
        <v>4.8026</v>
      </c>
      <c r="J84" s="19"/>
    </row>
    <row r="85" spans="1:11">
      <c r="A85" s="13"/>
      <c r="B85" s="14"/>
      <c r="C85" s="21" t="s">
        <v>150</v>
      </c>
      <c r="D85" s="16"/>
      <c r="E85" s="17"/>
      <c r="F85" s="144"/>
      <c r="G85" s="144"/>
      <c r="H85" s="144"/>
      <c r="I85" s="18">
        <f>SUM(I71:I84)</f>
        <v>582.59631500000023</v>
      </c>
      <c r="J85" s="19"/>
    </row>
    <row r="86" spans="1:11">
      <c r="A86" s="13"/>
      <c r="B86" s="14"/>
      <c r="C86" s="24" t="s">
        <v>148</v>
      </c>
      <c r="D86" s="25"/>
      <c r="E86" s="26"/>
      <c r="F86" s="27"/>
      <c r="G86" s="27"/>
      <c r="H86" s="27"/>
      <c r="I86" s="28">
        <v>591</v>
      </c>
      <c r="J86" s="29" t="s">
        <v>11</v>
      </c>
      <c r="K86" s="30"/>
    </row>
    <row r="87" spans="1:11">
      <c r="A87" s="13"/>
      <c r="B87" s="14"/>
      <c r="C87" s="15"/>
      <c r="D87" s="16"/>
      <c r="E87" s="17"/>
      <c r="F87" s="144"/>
      <c r="G87" s="144"/>
      <c r="H87" s="144"/>
      <c r="I87" s="18"/>
      <c r="J87" s="19"/>
    </row>
    <row r="88" spans="1:11" ht="63">
      <c r="A88" s="13">
        <v>6</v>
      </c>
      <c r="B88" s="14" t="s">
        <v>13</v>
      </c>
      <c r="C88" s="93" t="s">
        <v>460</v>
      </c>
      <c r="D88" s="16"/>
      <c r="E88" s="17"/>
      <c r="F88" s="144"/>
      <c r="G88" s="144"/>
      <c r="H88" s="144"/>
      <c r="I88" s="18"/>
      <c r="J88" s="19"/>
    </row>
    <row r="89" spans="1:11">
      <c r="A89" s="13"/>
      <c r="B89" s="14"/>
      <c r="C89" s="15" t="s">
        <v>161</v>
      </c>
      <c r="D89" s="16"/>
      <c r="E89" s="17"/>
      <c r="F89" s="144"/>
      <c r="G89" s="144"/>
      <c r="H89" s="144"/>
      <c r="I89" s="18">
        <f>I54+I27</f>
        <v>1026.2405400000002</v>
      </c>
      <c r="J89" s="19" t="s">
        <v>11</v>
      </c>
    </row>
    <row r="90" spans="1:11">
      <c r="A90" s="13"/>
      <c r="B90" s="14"/>
      <c r="C90" s="15" t="s">
        <v>162</v>
      </c>
      <c r="D90" s="16"/>
      <c r="E90" s="17"/>
      <c r="F90" s="144"/>
      <c r="G90" s="144"/>
      <c r="H90" s="144"/>
      <c r="I90" s="18">
        <f>I85</f>
        <v>582.59631500000023</v>
      </c>
      <c r="J90" s="19"/>
    </row>
    <row r="91" spans="1:11">
      <c r="A91" s="13"/>
      <c r="B91" s="14"/>
      <c r="C91" s="15" t="s">
        <v>163</v>
      </c>
      <c r="D91" s="16"/>
      <c r="E91" s="17"/>
      <c r="F91" s="144"/>
      <c r="G91" s="144"/>
      <c r="H91" s="144"/>
      <c r="I91" s="18">
        <f>I89-I90</f>
        <v>443.64422500000001</v>
      </c>
      <c r="J91" s="19"/>
    </row>
    <row r="92" spans="1:11" s="30" customFormat="1">
      <c r="A92" s="22"/>
      <c r="B92" s="23"/>
      <c r="C92" s="24" t="s">
        <v>148</v>
      </c>
      <c r="D92" s="25"/>
      <c r="E92" s="26"/>
      <c r="F92" s="27"/>
      <c r="G92" s="27"/>
      <c r="H92" s="27"/>
      <c r="I92" s="28">
        <v>454</v>
      </c>
      <c r="J92" s="29" t="s">
        <v>11</v>
      </c>
    </row>
    <row r="93" spans="1:11">
      <c r="A93" s="13"/>
      <c r="B93" s="14"/>
      <c r="C93" s="15"/>
      <c r="D93" s="16"/>
      <c r="E93" s="17"/>
      <c r="F93" s="120"/>
      <c r="G93" s="120"/>
      <c r="H93" s="87"/>
      <c r="I93" s="18"/>
      <c r="J93" s="19"/>
    </row>
    <row r="94" spans="1:11" ht="81.75" customHeight="1">
      <c r="A94" s="13">
        <v>7</v>
      </c>
      <c r="B94" s="14" t="s">
        <v>15</v>
      </c>
      <c r="C94" s="93" t="s">
        <v>14</v>
      </c>
      <c r="D94" s="16"/>
      <c r="E94" s="17"/>
      <c r="F94" s="120"/>
      <c r="G94" s="120"/>
      <c r="H94" s="87"/>
      <c r="I94" s="18"/>
      <c r="J94" s="19"/>
    </row>
    <row r="95" spans="1:11">
      <c r="A95" s="13"/>
      <c r="B95" s="14"/>
      <c r="C95" s="15" t="s">
        <v>272</v>
      </c>
      <c r="D95" s="16"/>
      <c r="E95" s="17">
        <v>1</v>
      </c>
      <c r="F95" s="120">
        <v>41.55</v>
      </c>
      <c r="G95" s="120">
        <v>17.55</v>
      </c>
      <c r="H95" s="109"/>
      <c r="I95" s="18">
        <f>G95*F95*E95</f>
        <v>729.20249999999999</v>
      </c>
      <c r="J95" s="19"/>
    </row>
    <row r="96" spans="1:11">
      <c r="A96" s="13"/>
      <c r="B96" s="14"/>
      <c r="C96" s="15" t="s">
        <v>224</v>
      </c>
      <c r="D96" s="16"/>
      <c r="E96" s="17">
        <v>1</v>
      </c>
      <c r="F96" s="120">
        <v>6.49</v>
      </c>
      <c r="G96" s="120">
        <v>5.59</v>
      </c>
      <c r="H96" s="109"/>
      <c r="I96" s="18">
        <f t="shared" ref="I96:I106" si="4">G96*F96*E96</f>
        <v>36.2791</v>
      </c>
      <c r="J96" s="19"/>
    </row>
    <row r="97" spans="1:10">
      <c r="A97" s="13"/>
      <c r="B97" s="14"/>
      <c r="C97" s="15" t="s">
        <v>273</v>
      </c>
      <c r="D97" s="16"/>
      <c r="E97" s="17">
        <v>1</v>
      </c>
      <c r="F97" s="120">
        <v>6.49</v>
      </c>
      <c r="G97" s="120">
        <v>3.42</v>
      </c>
      <c r="H97" s="109"/>
      <c r="I97" s="18">
        <f t="shared" si="4"/>
        <v>22.195800000000002</v>
      </c>
      <c r="J97" s="19"/>
    </row>
    <row r="98" spans="1:10">
      <c r="A98" s="13"/>
      <c r="B98" s="14"/>
      <c r="C98" s="15" t="s">
        <v>274</v>
      </c>
      <c r="D98" s="16"/>
      <c r="E98" s="17">
        <v>1</v>
      </c>
      <c r="F98" s="120">
        <v>6.2</v>
      </c>
      <c r="G98" s="120">
        <v>9.24</v>
      </c>
      <c r="H98" s="109"/>
      <c r="I98" s="18">
        <f t="shared" si="4"/>
        <v>57.288000000000004</v>
      </c>
      <c r="J98" s="19"/>
    </row>
    <row r="99" spans="1:10">
      <c r="A99" s="13"/>
      <c r="B99" s="14"/>
      <c r="C99" s="15" t="s">
        <v>275</v>
      </c>
      <c r="D99" s="16"/>
      <c r="E99" s="17">
        <v>1</v>
      </c>
      <c r="F99" s="120">
        <v>12.92</v>
      </c>
      <c r="G99" s="120">
        <v>2</v>
      </c>
      <c r="H99" s="109"/>
      <c r="I99" s="18">
        <f t="shared" si="4"/>
        <v>25.84</v>
      </c>
      <c r="J99" s="19"/>
    </row>
    <row r="100" spans="1:10" ht="15.75" customHeight="1">
      <c r="A100" s="13"/>
      <c r="B100" s="14"/>
      <c r="C100" s="15" t="s">
        <v>276</v>
      </c>
      <c r="D100" s="16"/>
      <c r="E100" s="17">
        <v>1</v>
      </c>
      <c r="F100" s="120">
        <v>3</v>
      </c>
      <c r="G100" s="120">
        <v>5.96</v>
      </c>
      <c r="H100" s="109"/>
      <c r="I100" s="18">
        <f t="shared" si="4"/>
        <v>17.88</v>
      </c>
      <c r="J100" s="19"/>
    </row>
    <row r="101" spans="1:10">
      <c r="A101" s="13"/>
      <c r="B101" s="14"/>
      <c r="C101" s="15" t="s">
        <v>187</v>
      </c>
      <c r="D101" s="16"/>
      <c r="E101" s="17">
        <v>1</v>
      </c>
      <c r="F101" s="120">
        <v>2.97</v>
      </c>
      <c r="G101" s="120">
        <v>5.96</v>
      </c>
      <c r="H101" s="109"/>
      <c r="I101" s="18">
        <f t="shared" si="4"/>
        <v>17.7012</v>
      </c>
      <c r="J101" s="19"/>
    </row>
    <row r="102" spans="1:10">
      <c r="A102" s="13"/>
      <c r="B102" s="14"/>
      <c r="C102" s="15" t="s">
        <v>240</v>
      </c>
      <c r="D102" s="16"/>
      <c r="E102" s="17">
        <v>4</v>
      </c>
      <c r="F102" s="120">
        <v>1.5</v>
      </c>
      <c r="G102" s="120">
        <v>1.2</v>
      </c>
      <c r="H102" s="109"/>
      <c r="I102" s="18">
        <f t="shared" si="4"/>
        <v>7.1999999999999993</v>
      </c>
      <c r="J102" s="19"/>
    </row>
    <row r="103" spans="1:10">
      <c r="A103" s="13"/>
      <c r="B103" s="14"/>
      <c r="C103" s="15" t="s">
        <v>277</v>
      </c>
      <c r="D103" s="16"/>
      <c r="E103" s="17">
        <v>1</v>
      </c>
      <c r="F103" s="120">
        <v>2.5</v>
      </c>
      <c r="G103" s="120">
        <v>1.5</v>
      </c>
      <c r="H103" s="109"/>
      <c r="I103" s="18">
        <f t="shared" si="4"/>
        <v>3.75</v>
      </c>
      <c r="J103" s="19"/>
    </row>
    <row r="104" spans="1:10">
      <c r="A104" s="13"/>
      <c r="B104" s="14"/>
      <c r="C104" s="15" t="s">
        <v>160</v>
      </c>
      <c r="D104" s="16"/>
      <c r="E104" s="17">
        <v>1</v>
      </c>
      <c r="F104" s="120">
        <v>1.5</v>
      </c>
      <c r="G104" s="120">
        <v>2.75</v>
      </c>
      <c r="H104" s="109"/>
      <c r="I104" s="18">
        <f t="shared" si="4"/>
        <v>4.125</v>
      </c>
      <c r="J104" s="19"/>
    </row>
    <row r="105" spans="1:10">
      <c r="A105" s="13"/>
      <c r="B105" s="14"/>
      <c r="C105" s="15" t="s">
        <v>225</v>
      </c>
      <c r="D105" s="16"/>
      <c r="E105" s="17">
        <v>1</v>
      </c>
      <c r="F105" s="120">
        <v>1.5</v>
      </c>
      <c r="G105" s="120">
        <v>4.25</v>
      </c>
      <c r="H105" s="109"/>
      <c r="I105" s="18">
        <f t="shared" si="4"/>
        <v>6.375</v>
      </c>
      <c r="J105" s="19"/>
    </row>
    <row r="106" spans="1:10">
      <c r="A106" s="13"/>
      <c r="B106" s="14"/>
      <c r="C106" s="15" t="s">
        <v>278</v>
      </c>
      <c r="D106" s="16"/>
      <c r="E106" s="17">
        <v>1</v>
      </c>
      <c r="F106" s="120">
        <v>6.49</v>
      </c>
      <c r="G106" s="120">
        <v>1.48</v>
      </c>
      <c r="H106" s="109"/>
      <c r="I106" s="18">
        <f t="shared" si="4"/>
        <v>9.6052</v>
      </c>
      <c r="J106" s="19"/>
    </row>
    <row r="107" spans="1:10">
      <c r="A107" s="13"/>
      <c r="B107" s="14"/>
      <c r="C107" s="15" t="s">
        <v>174</v>
      </c>
      <c r="D107" s="16"/>
      <c r="E107" s="17"/>
      <c r="F107" s="120"/>
      <c r="G107" s="120"/>
      <c r="H107" s="87"/>
      <c r="I107" s="18">
        <f>SUM(I95:I106)</f>
        <v>937.44179999999994</v>
      </c>
      <c r="J107" s="19"/>
    </row>
    <row r="108" spans="1:10">
      <c r="A108" s="13"/>
      <c r="B108" s="14"/>
      <c r="C108" s="15" t="s">
        <v>226</v>
      </c>
      <c r="D108" s="16"/>
      <c r="E108" s="17">
        <v>1</v>
      </c>
      <c r="F108" s="120">
        <f>I107</f>
        <v>937.44179999999994</v>
      </c>
      <c r="G108" s="257">
        <f>5/9</f>
        <v>0.55555555555555558</v>
      </c>
      <c r="H108" s="257"/>
      <c r="I108" s="18">
        <f>G108*F108*E108</f>
        <v>520.80100000000004</v>
      </c>
      <c r="J108" s="19"/>
    </row>
    <row r="109" spans="1:10">
      <c r="A109" s="13"/>
      <c r="B109" s="14"/>
      <c r="C109" s="15" t="s">
        <v>148</v>
      </c>
      <c r="D109" s="16"/>
      <c r="E109" s="17"/>
      <c r="F109" s="120"/>
      <c r="G109" s="120"/>
      <c r="H109" s="87"/>
      <c r="I109" s="18">
        <v>521</v>
      </c>
      <c r="J109" s="19" t="s">
        <v>16</v>
      </c>
    </row>
    <row r="110" spans="1:10">
      <c r="A110" s="13"/>
      <c r="B110" s="14"/>
      <c r="C110" s="15"/>
      <c r="D110" s="16"/>
      <c r="E110" s="17"/>
      <c r="F110" s="120"/>
      <c r="G110" s="120"/>
      <c r="H110" s="87"/>
      <c r="I110" s="18"/>
      <c r="J110" s="19"/>
    </row>
    <row r="111" spans="1:10" ht="143.25" customHeight="1">
      <c r="A111" s="13">
        <v>8</v>
      </c>
      <c r="B111" s="14" t="s">
        <v>18</v>
      </c>
      <c r="C111" s="93" t="s">
        <v>17</v>
      </c>
      <c r="D111" s="16"/>
      <c r="E111" s="17"/>
      <c r="F111" s="120"/>
      <c r="G111" s="120"/>
      <c r="H111" s="87"/>
      <c r="I111" s="18"/>
      <c r="J111" s="19"/>
    </row>
    <row r="112" spans="1:10" ht="17.25" customHeight="1">
      <c r="A112" s="13"/>
      <c r="B112" s="14"/>
      <c r="C112" s="15" t="s">
        <v>227</v>
      </c>
      <c r="D112" s="16"/>
      <c r="E112" s="17"/>
      <c r="F112" s="120"/>
      <c r="G112" s="120"/>
      <c r="H112" s="109"/>
      <c r="I112" s="18">
        <f>I107</f>
        <v>937.44179999999994</v>
      </c>
      <c r="J112" s="19"/>
    </row>
    <row r="113" spans="1:13">
      <c r="A113" s="13"/>
      <c r="B113" s="14"/>
      <c r="C113" s="20" t="s">
        <v>148</v>
      </c>
      <c r="D113" s="16"/>
      <c r="E113" s="17"/>
      <c r="F113" s="120"/>
      <c r="G113" s="120"/>
      <c r="H113" s="87"/>
      <c r="I113" s="28">
        <v>938</v>
      </c>
      <c r="J113" s="29" t="s">
        <v>88</v>
      </c>
    </row>
    <row r="114" spans="1:13">
      <c r="A114" s="13"/>
      <c r="B114" s="14"/>
      <c r="C114" s="15"/>
      <c r="D114" s="16"/>
      <c r="E114" s="17"/>
      <c r="F114" s="120"/>
      <c r="G114" s="120"/>
      <c r="H114" s="110"/>
      <c r="I114" s="18"/>
      <c r="J114" s="19"/>
    </row>
    <row r="115" spans="1:13" ht="125.25" customHeight="1">
      <c r="A115" s="13">
        <v>9</v>
      </c>
      <c r="B115" s="14" t="s">
        <v>19</v>
      </c>
      <c r="C115" s="93" t="s">
        <v>217</v>
      </c>
      <c r="D115" s="16"/>
      <c r="E115" s="17"/>
      <c r="F115" s="120"/>
      <c r="G115" s="120"/>
      <c r="H115" s="87"/>
      <c r="I115" s="18"/>
      <c r="J115" s="19"/>
    </row>
    <row r="116" spans="1:13">
      <c r="A116" s="13"/>
      <c r="B116" s="14"/>
      <c r="C116" s="38" t="s">
        <v>255</v>
      </c>
      <c r="D116" s="16"/>
      <c r="E116" s="17">
        <v>17</v>
      </c>
      <c r="F116" s="120">
        <v>1.7</v>
      </c>
      <c r="G116" s="120">
        <v>1.7</v>
      </c>
      <c r="H116" s="109">
        <v>0.1</v>
      </c>
      <c r="I116" s="18">
        <f t="shared" ref="I116:I121" si="5">H116*G116*F116*E116</f>
        <v>4.9130000000000003</v>
      </c>
      <c r="J116" s="19"/>
    </row>
    <row r="117" spans="1:13" ht="31.5">
      <c r="A117" s="13"/>
      <c r="B117" s="14"/>
      <c r="C117" s="38" t="s">
        <v>262</v>
      </c>
      <c r="D117" s="16"/>
      <c r="E117" s="17">
        <v>1</v>
      </c>
      <c r="F117" s="120">
        <v>20</v>
      </c>
      <c r="G117" s="120">
        <v>3.2</v>
      </c>
      <c r="H117" s="109">
        <v>0.1</v>
      </c>
      <c r="I117" s="18">
        <f t="shared" si="5"/>
        <v>6.4000000000000012</v>
      </c>
      <c r="J117" s="19"/>
    </row>
    <row r="118" spans="1:13">
      <c r="A118" s="13"/>
      <c r="B118" s="14"/>
      <c r="C118" s="38" t="s">
        <v>264</v>
      </c>
      <c r="D118" s="16"/>
      <c r="E118" s="17">
        <v>1</v>
      </c>
      <c r="F118" s="120">
        <v>10</v>
      </c>
      <c r="G118" s="120">
        <v>3.2</v>
      </c>
      <c r="H118" s="109">
        <v>0.1</v>
      </c>
      <c r="I118" s="18">
        <f t="shared" si="5"/>
        <v>3.2000000000000006</v>
      </c>
      <c r="J118" s="19"/>
    </row>
    <row r="119" spans="1:13" ht="31.5">
      <c r="A119" s="13"/>
      <c r="B119" s="14"/>
      <c r="C119" s="38" t="s">
        <v>353</v>
      </c>
      <c r="D119" s="16"/>
      <c r="E119" s="17">
        <v>12</v>
      </c>
      <c r="F119" s="120">
        <v>2.4</v>
      </c>
      <c r="G119" s="120">
        <v>2.4</v>
      </c>
      <c r="H119" s="109">
        <v>0.1</v>
      </c>
      <c r="I119" s="18">
        <f t="shared" si="5"/>
        <v>6.911999999999999</v>
      </c>
      <c r="J119" s="19"/>
      <c r="M119" s="42">
        <f>I121+I120+I119+I118+I117+I116</f>
        <v>29.145000000000003</v>
      </c>
    </row>
    <row r="120" spans="1:13" ht="31.5">
      <c r="A120" s="13"/>
      <c r="B120" s="14"/>
      <c r="C120" s="38" t="s">
        <v>256</v>
      </c>
      <c r="D120" s="16"/>
      <c r="E120" s="17">
        <v>10</v>
      </c>
      <c r="F120" s="120">
        <v>2.7</v>
      </c>
      <c r="G120" s="120">
        <v>2.4</v>
      </c>
      <c r="H120" s="109">
        <v>0.1</v>
      </c>
      <c r="I120" s="18">
        <f t="shared" si="5"/>
        <v>6.48</v>
      </c>
      <c r="J120" s="19"/>
    </row>
    <row r="121" spans="1:13">
      <c r="A121" s="13"/>
      <c r="B121" s="14"/>
      <c r="C121" s="38" t="s">
        <v>268</v>
      </c>
      <c r="D121" s="16"/>
      <c r="E121" s="17">
        <v>1</v>
      </c>
      <c r="F121" s="120">
        <v>2</v>
      </c>
      <c r="G121" s="120">
        <v>6.2</v>
      </c>
      <c r="H121" s="109">
        <v>0.1</v>
      </c>
      <c r="I121" s="18">
        <f t="shared" si="5"/>
        <v>1.2400000000000002</v>
      </c>
      <c r="J121" s="19"/>
    </row>
    <row r="122" spans="1:13">
      <c r="A122" s="13"/>
      <c r="B122" s="14"/>
      <c r="C122" s="38" t="s">
        <v>279</v>
      </c>
      <c r="D122" s="16"/>
      <c r="E122" s="17"/>
      <c r="F122" s="120"/>
      <c r="G122" s="120"/>
      <c r="H122" s="109"/>
      <c r="I122" s="18"/>
      <c r="J122" s="19"/>
    </row>
    <row r="123" spans="1:13">
      <c r="A123" s="13"/>
      <c r="B123" s="14"/>
      <c r="C123" s="15" t="s">
        <v>164</v>
      </c>
      <c r="D123" s="16"/>
      <c r="E123" s="17"/>
      <c r="F123" s="120"/>
      <c r="G123" s="120"/>
      <c r="H123" s="87"/>
      <c r="I123" s="18"/>
      <c r="J123" s="19"/>
    </row>
    <row r="124" spans="1:13">
      <c r="A124" s="13"/>
      <c r="B124" s="14"/>
      <c r="C124" s="15" t="s">
        <v>272</v>
      </c>
      <c r="D124" s="16"/>
      <c r="E124" s="17">
        <v>1</v>
      </c>
      <c r="F124" s="120">
        <v>41.55</v>
      </c>
      <c r="G124" s="120">
        <v>12.55</v>
      </c>
      <c r="H124" s="109">
        <v>0.15</v>
      </c>
      <c r="I124" s="18">
        <f>H124*G124*F124*E124</f>
        <v>78.217874999999992</v>
      </c>
      <c r="J124" s="19"/>
    </row>
    <row r="125" spans="1:13">
      <c r="A125" s="13"/>
      <c r="B125" s="14"/>
      <c r="C125" s="15" t="s">
        <v>272</v>
      </c>
      <c r="D125" s="16"/>
      <c r="E125" s="17">
        <v>1</v>
      </c>
      <c r="F125" s="120">
        <v>41.55</v>
      </c>
      <c r="G125" s="120">
        <v>5</v>
      </c>
      <c r="H125" s="120">
        <v>0.05</v>
      </c>
      <c r="I125" s="18">
        <f>H125*G125*F125*E125</f>
        <v>10.387499999999999</v>
      </c>
      <c r="J125" s="19"/>
    </row>
    <row r="126" spans="1:13">
      <c r="A126" s="13"/>
      <c r="B126" s="14"/>
      <c r="C126" s="15" t="s">
        <v>224</v>
      </c>
      <c r="D126" s="16"/>
      <c r="E126" s="17">
        <v>1</v>
      </c>
      <c r="F126" s="120">
        <v>6.49</v>
      </c>
      <c r="G126" s="120">
        <v>5.59</v>
      </c>
      <c r="H126" s="109">
        <v>0.05</v>
      </c>
      <c r="I126" s="18">
        <f t="shared" ref="I126:I136" si="6">H126*G126*F126*E126</f>
        <v>1.8139550000000002</v>
      </c>
      <c r="J126" s="19"/>
    </row>
    <row r="127" spans="1:13">
      <c r="A127" s="13"/>
      <c r="B127" s="14"/>
      <c r="C127" s="15" t="s">
        <v>273</v>
      </c>
      <c r="D127" s="16"/>
      <c r="E127" s="17">
        <v>1</v>
      </c>
      <c r="F127" s="120">
        <v>6.49</v>
      </c>
      <c r="G127" s="120">
        <v>3.42</v>
      </c>
      <c r="H127" s="114">
        <v>0.05</v>
      </c>
      <c r="I127" s="18">
        <f t="shared" si="6"/>
        <v>1.1097900000000001</v>
      </c>
      <c r="J127" s="19"/>
    </row>
    <row r="128" spans="1:13" ht="15.75" customHeight="1">
      <c r="A128" s="13"/>
      <c r="B128" s="14"/>
      <c r="C128" s="15" t="s">
        <v>274</v>
      </c>
      <c r="D128" s="16"/>
      <c r="E128" s="17">
        <v>1</v>
      </c>
      <c r="F128" s="120">
        <v>6.2</v>
      </c>
      <c r="G128" s="120">
        <v>9.24</v>
      </c>
      <c r="H128" s="114">
        <v>0.05</v>
      </c>
      <c r="I128" s="18">
        <f t="shared" si="6"/>
        <v>2.8644000000000003</v>
      </c>
      <c r="J128" s="19"/>
    </row>
    <row r="129" spans="1:10">
      <c r="A129" s="13"/>
      <c r="B129" s="14"/>
      <c r="C129" s="15" t="s">
        <v>275</v>
      </c>
      <c r="D129" s="16"/>
      <c r="E129" s="17">
        <v>1</v>
      </c>
      <c r="F129" s="120">
        <v>12.92</v>
      </c>
      <c r="G129" s="120">
        <v>2</v>
      </c>
      <c r="H129" s="114">
        <v>0.05</v>
      </c>
      <c r="I129" s="18">
        <f t="shared" si="6"/>
        <v>1.292</v>
      </c>
      <c r="J129" s="19"/>
    </row>
    <row r="130" spans="1:10">
      <c r="A130" s="13"/>
      <c r="B130" s="14"/>
      <c r="C130" s="15" t="s">
        <v>276</v>
      </c>
      <c r="D130" s="16"/>
      <c r="E130" s="17">
        <v>1</v>
      </c>
      <c r="F130" s="120">
        <v>3</v>
      </c>
      <c r="G130" s="120">
        <v>5.96</v>
      </c>
      <c r="H130" s="114">
        <v>0.05</v>
      </c>
      <c r="I130" s="18">
        <f t="shared" si="6"/>
        <v>0.89399999999999991</v>
      </c>
      <c r="J130" s="19"/>
    </row>
    <row r="131" spans="1:10">
      <c r="A131" s="13"/>
      <c r="B131" s="14"/>
      <c r="C131" s="15" t="s">
        <v>187</v>
      </c>
      <c r="D131" s="16"/>
      <c r="E131" s="17">
        <v>1</v>
      </c>
      <c r="F131" s="120">
        <v>2.97</v>
      </c>
      <c r="G131" s="120">
        <v>5.96</v>
      </c>
      <c r="H131" s="114">
        <v>0.05</v>
      </c>
      <c r="I131" s="18">
        <f t="shared" si="6"/>
        <v>0.88506000000000007</v>
      </c>
      <c r="J131" s="19"/>
    </row>
    <row r="132" spans="1:10">
      <c r="A132" s="13"/>
      <c r="B132" s="14"/>
      <c r="C132" s="15" t="s">
        <v>240</v>
      </c>
      <c r="D132" s="16"/>
      <c r="E132" s="17">
        <v>4</v>
      </c>
      <c r="F132" s="120">
        <v>1.5</v>
      </c>
      <c r="G132" s="120">
        <v>1.2</v>
      </c>
      <c r="H132" s="114">
        <v>0.05</v>
      </c>
      <c r="I132" s="18">
        <f t="shared" si="6"/>
        <v>0.36</v>
      </c>
      <c r="J132" s="19"/>
    </row>
    <row r="133" spans="1:10">
      <c r="A133" s="13"/>
      <c r="B133" s="14"/>
      <c r="C133" s="15" t="s">
        <v>277</v>
      </c>
      <c r="D133" s="16"/>
      <c r="E133" s="17">
        <v>1</v>
      </c>
      <c r="F133" s="120">
        <v>2.5</v>
      </c>
      <c r="G133" s="120">
        <v>1.5</v>
      </c>
      <c r="H133" s="114">
        <v>0.05</v>
      </c>
      <c r="I133" s="18">
        <f t="shared" si="6"/>
        <v>0.18750000000000003</v>
      </c>
      <c r="J133" s="19"/>
    </row>
    <row r="134" spans="1:10">
      <c r="A134" s="13"/>
      <c r="B134" s="14"/>
      <c r="C134" s="15" t="s">
        <v>160</v>
      </c>
      <c r="D134" s="16"/>
      <c r="E134" s="17">
        <v>1</v>
      </c>
      <c r="F134" s="120">
        <v>1.5</v>
      </c>
      <c r="G134" s="120">
        <v>2.75</v>
      </c>
      <c r="H134" s="114">
        <v>0.05</v>
      </c>
      <c r="I134" s="18">
        <f t="shared" si="6"/>
        <v>0.20625000000000002</v>
      </c>
      <c r="J134" s="19"/>
    </row>
    <row r="135" spans="1:10">
      <c r="A135" s="13"/>
      <c r="B135" s="14"/>
      <c r="C135" s="15" t="s">
        <v>225</v>
      </c>
      <c r="D135" s="16"/>
      <c r="E135" s="17">
        <v>1</v>
      </c>
      <c r="F135" s="120">
        <v>1.5</v>
      </c>
      <c r="G135" s="120">
        <v>4.25</v>
      </c>
      <c r="H135" s="114">
        <v>0.05</v>
      </c>
      <c r="I135" s="18">
        <f t="shared" si="6"/>
        <v>0.31875000000000003</v>
      </c>
      <c r="J135" s="19"/>
    </row>
    <row r="136" spans="1:10">
      <c r="A136" s="13"/>
      <c r="B136" s="14"/>
      <c r="C136" s="15" t="s">
        <v>278</v>
      </c>
      <c r="D136" s="16"/>
      <c r="E136" s="17">
        <v>1</v>
      </c>
      <c r="F136" s="120">
        <v>6.49</v>
      </c>
      <c r="G136" s="120">
        <v>1.48</v>
      </c>
      <c r="H136" s="114">
        <v>0.05</v>
      </c>
      <c r="I136" s="18">
        <f t="shared" si="6"/>
        <v>0.48025999999999996</v>
      </c>
      <c r="J136" s="19"/>
    </row>
    <row r="137" spans="1:10">
      <c r="A137" s="13"/>
      <c r="B137" s="14"/>
      <c r="C137" s="38" t="s">
        <v>280</v>
      </c>
      <c r="D137" s="16"/>
      <c r="E137" s="17">
        <v>1</v>
      </c>
      <c r="F137" s="120">
        <v>1.7</v>
      </c>
      <c r="G137" s="120">
        <v>6.5</v>
      </c>
      <c r="H137" s="109">
        <v>0.1</v>
      </c>
      <c r="I137" s="18">
        <f>H137*G137*F137*E137</f>
        <v>1.105</v>
      </c>
      <c r="J137" s="19"/>
    </row>
    <row r="138" spans="1:10">
      <c r="A138" s="13"/>
      <c r="B138" s="14"/>
      <c r="C138" s="38" t="s">
        <v>281</v>
      </c>
      <c r="D138" s="16"/>
      <c r="E138" s="17">
        <v>1</v>
      </c>
      <c r="F138" s="120">
        <v>3</v>
      </c>
      <c r="G138" s="120">
        <v>7</v>
      </c>
      <c r="H138" s="109">
        <v>0.1</v>
      </c>
      <c r="I138" s="18">
        <f>H138*G138*F138*E138</f>
        <v>2.1</v>
      </c>
      <c r="J138" s="19"/>
    </row>
    <row r="139" spans="1:10" s="48" customFormat="1">
      <c r="A139" s="43"/>
      <c r="B139" s="31"/>
      <c r="C139" s="50" t="s">
        <v>300</v>
      </c>
      <c r="D139" s="44"/>
      <c r="E139" s="43"/>
      <c r="F139" s="45"/>
      <c r="G139" s="45"/>
      <c r="H139" s="45"/>
      <c r="I139" s="18">
        <f t="shared" ref="I139:I143" si="7">H139*G139*F139*E139</f>
        <v>0</v>
      </c>
      <c r="J139" s="47"/>
    </row>
    <row r="140" spans="1:10" s="48" customFormat="1">
      <c r="A140" s="43"/>
      <c r="B140" s="31"/>
      <c r="C140" s="78" t="s">
        <v>286</v>
      </c>
      <c r="D140" s="158"/>
      <c r="E140" s="43">
        <v>2</v>
      </c>
      <c r="F140" s="45">
        <v>18</v>
      </c>
      <c r="G140" s="45">
        <v>0.4</v>
      </c>
      <c r="H140" s="45">
        <v>0.05</v>
      </c>
      <c r="I140" s="18">
        <f t="shared" si="7"/>
        <v>0.7200000000000002</v>
      </c>
      <c r="J140" s="47"/>
    </row>
    <row r="141" spans="1:10" s="48" customFormat="1">
      <c r="A141" s="43"/>
      <c r="B141" s="31"/>
      <c r="C141" s="78" t="s">
        <v>289</v>
      </c>
      <c r="D141" s="158"/>
      <c r="E141" s="43">
        <v>1</v>
      </c>
      <c r="F141" s="45">
        <v>5.7</v>
      </c>
      <c r="G141" s="45">
        <v>0.4</v>
      </c>
      <c r="H141" s="45">
        <v>0.05</v>
      </c>
      <c r="I141" s="18">
        <f t="shared" si="7"/>
        <v>0.11400000000000003</v>
      </c>
      <c r="J141" s="47"/>
    </row>
    <row r="142" spans="1:10" s="48" customFormat="1">
      <c r="A142" s="43"/>
      <c r="B142" s="31"/>
      <c r="C142" s="78" t="s">
        <v>294</v>
      </c>
      <c r="D142" s="158"/>
      <c r="E142" s="43">
        <v>1</v>
      </c>
      <c r="F142" s="45">
        <v>5.7</v>
      </c>
      <c r="G142" s="45">
        <v>0.4</v>
      </c>
      <c r="H142" s="45">
        <v>0.05</v>
      </c>
      <c r="I142" s="18">
        <f t="shared" si="7"/>
        <v>0.11400000000000003</v>
      </c>
      <c r="J142" s="47"/>
    </row>
    <row r="143" spans="1:10" s="48" customFormat="1">
      <c r="A143" s="43"/>
      <c r="B143" s="31"/>
      <c r="C143" s="78" t="s">
        <v>287</v>
      </c>
      <c r="D143" s="158"/>
      <c r="E143" s="43">
        <v>4</v>
      </c>
      <c r="F143" s="45">
        <v>6.42</v>
      </c>
      <c r="G143" s="45">
        <v>0.4</v>
      </c>
      <c r="H143" s="45">
        <v>0.05</v>
      </c>
      <c r="I143" s="18">
        <f t="shared" si="7"/>
        <v>0.51360000000000006</v>
      </c>
      <c r="J143" s="47"/>
    </row>
    <row r="144" spans="1:10" s="48" customFormat="1">
      <c r="A144" s="43"/>
      <c r="B144" s="31"/>
      <c r="C144" s="78" t="s">
        <v>288</v>
      </c>
      <c r="D144" s="158"/>
      <c r="E144" s="43">
        <v>4</v>
      </c>
      <c r="F144" s="45">
        <v>6.2</v>
      </c>
      <c r="G144" s="45">
        <v>0.4</v>
      </c>
      <c r="H144" s="45">
        <v>0.05</v>
      </c>
      <c r="I144" s="18">
        <f>H144*G144*F144*E144</f>
        <v>0.49600000000000011</v>
      </c>
      <c r="J144" s="47"/>
    </row>
    <row r="145" spans="1:10" s="48" customFormat="1">
      <c r="A145" s="43"/>
      <c r="B145" s="31"/>
      <c r="C145" s="41" t="s">
        <v>290</v>
      </c>
      <c r="D145" s="16"/>
      <c r="E145" s="43"/>
      <c r="F145" s="45"/>
      <c r="G145" s="45"/>
      <c r="H145" s="45"/>
      <c r="I145" s="46">
        <f t="shared" ref="I145" si="8">H145*G145*F145*E145</f>
        <v>0</v>
      </c>
      <c r="J145" s="47"/>
    </row>
    <row r="146" spans="1:10" s="48" customFormat="1">
      <c r="A146" s="43"/>
      <c r="B146" s="31"/>
      <c r="C146" s="41" t="s">
        <v>291</v>
      </c>
      <c r="D146" s="16"/>
      <c r="E146" s="43">
        <v>1</v>
      </c>
      <c r="F146" s="45">
        <v>6.42</v>
      </c>
      <c r="G146" s="45">
        <v>0.23</v>
      </c>
      <c r="H146" s="45">
        <v>0.05</v>
      </c>
      <c r="I146" s="46">
        <f t="shared" ref="I146:I151" si="9">H146*G146*F146*E146</f>
        <v>7.3830000000000007E-2</v>
      </c>
      <c r="J146" s="47"/>
    </row>
    <row r="147" spans="1:10" s="48" customFormat="1">
      <c r="A147" s="43"/>
      <c r="B147" s="31"/>
      <c r="C147" s="41" t="s">
        <v>292</v>
      </c>
      <c r="D147" s="16"/>
      <c r="E147" s="43">
        <v>1</v>
      </c>
      <c r="F147" s="45">
        <v>6.2</v>
      </c>
      <c r="G147" s="45">
        <v>0.23</v>
      </c>
      <c r="H147" s="45">
        <v>0.05</v>
      </c>
      <c r="I147" s="46">
        <f t="shared" si="9"/>
        <v>7.1300000000000016E-2</v>
      </c>
      <c r="J147" s="47"/>
    </row>
    <row r="148" spans="1:10" s="48" customFormat="1">
      <c r="A148" s="43"/>
      <c r="B148" s="31"/>
      <c r="C148" s="41" t="s">
        <v>293</v>
      </c>
      <c r="D148" s="16"/>
      <c r="E148" s="43">
        <v>2</v>
      </c>
      <c r="F148" s="45">
        <v>6.12</v>
      </c>
      <c r="G148" s="45">
        <v>0.23</v>
      </c>
      <c r="H148" s="45">
        <v>0.05</v>
      </c>
      <c r="I148" s="46">
        <f t="shared" si="9"/>
        <v>0.14076000000000002</v>
      </c>
      <c r="J148" s="47"/>
    </row>
    <row r="149" spans="1:10" s="48" customFormat="1">
      <c r="A149" s="43"/>
      <c r="B149" s="31"/>
      <c r="C149" s="41" t="s">
        <v>160</v>
      </c>
      <c r="D149" s="16"/>
      <c r="E149" s="43">
        <v>2</v>
      </c>
      <c r="F149" s="45">
        <v>4.25</v>
      </c>
      <c r="G149" s="45">
        <v>0.23</v>
      </c>
      <c r="H149" s="45">
        <v>0.05</v>
      </c>
      <c r="I149" s="46">
        <f t="shared" si="9"/>
        <v>9.7750000000000017E-2</v>
      </c>
      <c r="J149" s="47"/>
    </row>
    <row r="150" spans="1:10" s="48" customFormat="1">
      <c r="A150" s="43"/>
      <c r="B150" s="31"/>
      <c r="C150" s="41" t="s">
        <v>160</v>
      </c>
      <c r="D150" s="16"/>
      <c r="E150" s="43">
        <v>2</v>
      </c>
      <c r="F150" s="45">
        <v>1.5</v>
      </c>
      <c r="G150" s="45">
        <v>0.23</v>
      </c>
      <c r="H150" s="45">
        <v>0.05</v>
      </c>
      <c r="I150" s="46">
        <f t="shared" si="9"/>
        <v>3.4500000000000003E-2</v>
      </c>
      <c r="J150" s="47"/>
    </row>
    <row r="151" spans="1:10" customFormat="1">
      <c r="A151" s="177"/>
      <c r="B151" s="187"/>
      <c r="C151" s="178" t="s">
        <v>559</v>
      </c>
      <c r="D151" s="179"/>
      <c r="E151" s="188">
        <v>1</v>
      </c>
      <c r="F151" s="182">
        <v>2.8</v>
      </c>
      <c r="G151" s="181">
        <v>1.6</v>
      </c>
      <c r="H151" s="182">
        <v>0.1</v>
      </c>
      <c r="I151" s="183">
        <f t="shared" si="9"/>
        <v>0.44800000000000006</v>
      </c>
      <c r="J151" s="184"/>
    </row>
    <row r="152" spans="1:10">
      <c r="A152" s="13"/>
      <c r="B152" s="14"/>
      <c r="C152" s="21" t="s">
        <v>150</v>
      </c>
      <c r="D152" s="16"/>
      <c r="E152" s="17"/>
      <c r="F152" s="120"/>
      <c r="G152" s="120"/>
      <c r="H152" s="87"/>
      <c r="I152" s="18">
        <f>SUM(I116:I151)</f>
        <v>134.19108</v>
      </c>
      <c r="J152" s="19"/>
    </row>
    <row r="153" spans="1:10">
      <c r="A153" s="13"/>
      <c r="B153" s="14"/>
      <c r="C153" s="24" t="s">
        <v>148</v>
      </c>
      <c r="D153" s="25"/>
      <c r="E153" s="26"/>
      <c r="F153" s="27"/>
      <c r="G153" s="27"/>
      <c r="H153" s="27"/>
      <c r="I153" s="28">
        <v>140</v>
      </c>
      <c r="J153" s="29" t="s">
        <v>11</v>
      </c>
    </row>
    <row r="154" spans="1:10">
      <c r="A154" s="13"/>
      <c r="B154" s="14"/>
      <c r="C154" s="24"/>
      <c r="D154" s="25"/>
      <c r="E154" s="26"/>
      <c r="F154" s="27"/>
      <c r="G154" s="27"/>
      <c r="H154" s="27"/>
      <c r="I154" s="28"/>
      <c r="J154" s="29"/>
    </row>
    <row r="155" spans="1:10" ht="126.75" customHeight="1">
      <c r="A155" s="13">
        <v>10</v>
      </c>
      <c r="B155" s="14" t="s">
        <v>283</v>
      </c>
      <c r="C155" s="93" t="s">
        <v>282</v>
      </c>
      <c r="D155" s="25"/>
      <c r="E155" s="26"/>
      <c r="F155" s="27"/>
      <c r="G155" s="27"/>
      <c r="H155" s="27"/>
      <c r="I155" s="28"/>
      <c r="J155" s="29"/>
    </row>
    <row r="156" spans="1:10" ht="47.25">
      <c r="A156" s="13"/>
      <c r="B156" s="14"/>
      <c r="C156" s="38" t="s">
        <v>263</v>
      </c>
      <c r="D156" s="16"/>
      <c r="E156" s="17">
        <v>1</v>
      </c>
      <c r="F156" s="120">
        <v>15.5</v>
      </c>
      <c r="G156" s="120">
        <v>0.8</v>
      </c>
      <c r="H156" s="114">
        <v>0.15</v>
      </c>
      <c r="I156" s="18">
        <f>H156*G156*F156*E156</f>
        <v>1.8599999999999999</v>
      </c>
      <c r="J156" s="19"/>
    </row>
    <row r="157" spans="1:10">
      <c r="A157" s="13"/>
      <c r="B157" s="14"/>
      <c r="C157" s="38" t="s">
        <v>264</v>
      </c>
      <c r="D157" s="16"/>
      <c r="E157" s="17">
        <v>1</v>
      </c>
      <c r="F157" s="120">
        <v>23.9</v>
      </c>
      <c r="G157" s="120">
        <v>0.8</v>
      </c>
      <c r="H157" s="114">
        <v>0.15</v>
      </c>
      <c r="I157" s="18">
        <f t="shared" ref="I157:I158" si="10">H157*G157*F157*E157</f>
        <v>2.8679999999999999</v>
      </c>
      <c r="J157" s="19"/>
    </row>
    <row r="158" spans="1:10">
      <c r="A158" s="13"/>
      <c r="B158" s="14"/>
      <c r="C158" s="38" t="s">
        <v>265</v>
      </c>
      <c r="D158" s="16"/>
      <c r="E158" s="17">
        <v>1</v>
      </c>
      <c r="F158" s="120">
        <v>18.75</v>
      </c>
      <c r="G158" s="120">
        <v>0.8</v>
      </c>
      <c r="H158" s="114">
        <v>0.15</v>
      </c>
      <c r="I158" s="18">
        <f t="shared" si="10"/>
        <v>2.25</v>
      </c>
      <c r="J158" s="19"/>
    </row>
    <row r="159" spans="1:10" ht="17.25" customHeight="1">
      <c r="A159" s="13"/>
      <c r="B159" s="14"/>
      <c r="C159" s="38" t="s">
        <v>266</v>
      </c>
      <c r="D159" s="16"/>
      <c r="E159" s="17">
        <v>1</v>
      </c>
      <c r="F159" s="120">
        <v>27</v>
      </c>
      <c r="G159" s="120">
        <v>0.8</v>
      </c>
      <c r="H159" s="109">
        <v>0.15</v>
      </c>
      <c r="I159" s="18">
        <f>H159*G159*F159*E159</f>
        <v>3.2399999999999998</v>
      </c>
      <c r="J159" s="19"/>
    </row>
    <row r="160" spans="1:10">
      <c r="A160" s="13"/>
      <c r="B160" s="14"/>
      <c r="C160" s="38" t="s">
        <v>267</v>
      </c>
      <c r="D160" s="16"/>
      <c r="E160" s="17">
        <v>2</v>
      </c>
      <c r="F160" s="120">
        <v>4.38</v>
      </c>
      <c r="G160" s="120">
        <v>0.8</v>
      </c>
      <c r="H160" s="109">
        <v>0.15</v>
      </c>
      <c r="I160" s="18">
        <f>H160*G160*F160*E160</f>
        <v>1.0511999999999999</v>
      </c>
      <c r="J160" s="19"/>
    </row>
    <row r="161" spans="1:10">
      <c r="A161" s="13"/>
      <c r="B161" s="14"/>
      <c r="C161" s="38" t="s">
        <v>174</v>
      </c>
      <c r="D161" s="16"/>
      <c r="E161" s="17"/>
      <c r="F161" s="120"/>
      <c r="G161" s="120"/>
      <c r="H161" s="109"/>
      <c r="I161" s="18">
        <f>SUM(I156:I160)</f>
        <v>11.2692</v>
      </c>
      <c r="J161" s="29"/>
    </row>
    <row r="162" spans="1:10">
      <c r="A162" s="13"/>
      <c r="B162" s="14"/>
      <c r="C162" s="38" t="s">
        <v>148</v>
      </c>
      <c r="D162" s="16"/>
      <c r="E162" s="17"/>
      <c r="F162" s="120"/>
      <c r="G162" s="120"/>
      <c r="H162" s="109"/>
      <c r="I162" s="28">
        <v>19</v>
      </c>
      <c r="J162" s="29" t="s">
        <v>11</v>
      </c>
    </row>
    <row r="163" spans="1:10">
      <c r="A163" s="13"/>
      <c r="B163" s="14"/>
      <c r="C163" s="24"/>
      <c r="D163" s="25"/>
      <c r="E163" s="26"/>
      <c r="F163" s="27"/>
      <c r="G163" s="27"/>
      <c r="H163" s="27"/>
      <c r="I163" s="28"/>
      <c r="J163" s="29"/>
    </row>
    <row r="164" spans="1:10" ht="125.25" customHeight="1">
      <c r="A164" s="13">
        <v>11</v>
      </c>
      <c r="B164" s="14" t="s">
        <v>251</v>
      </c>
      <c r="C164" s="93" t="s">
        <v>284</v>
      </c>
      <c r="D164" s="25"/>
      <c r="E164" s="26"/>
      <c r="F164" s="27"/>
      <c r="G164" s="27"/>
      <c r="H164" s="27"/>
      <c r="I164" s="28"/>
      <c r="J164" s="29"/>
    </row>
    <row r="165" spans="1:10" customFormat="1">
      <c r="A165" s="177"/>
      <c r="B165" s="177"/>
      <c r="C165" s="189" t="s">
        <v>564</v>
      </c>
      <c r="D165" s="179"/>
      <c r="E165" s="190">
        <v>1</v>
      </c>
      <c r="F165" s="191">
        <v>2.2999999999999998</v>
      </c>
      <c r="G165" s="191">
        <v>1.1000000000000001</v>
      </c>
      <c r="H165" s="182">
        <v>0.05</v>
      </c>
      <c r="I165" s="183">
        <f>H165*G165*F165*E165</f>
        <v>0.1265</v>
      </c>
      <c r="J165" s="184"/>
    </row>
    <row r="166" spans="1:10" customFormat="1">
      <c r="A166" s="177"/>
      <c r="B166" s="177"/>
      <c r="C166" s="189" t="s">
        <v>565</v>
      </c>
      <c r="D166" s="192">
        <v>3.14</v>
      </c>
      <c r="E166" s="190">
        <v>4</v>
      </c>
      <c r="F166" s="191">
        <v>0.9</v>
      </c>
      <c r="G166" s="191">
        <v>0.3</v>
      </c>
      <c r="H166" s="182">
        <v>0.05</v>
      </c>
      <c r="I166" s="183">
        <f>H166*G166*F166*E166*D166</f>
        <v>0.16956000000000002</v>
      </c>
      <c r="J166" s="184"/>
    </row>
    <row r="167" spans="1:10">
      <c r="A167" s="13"/>
      <c r="B167" s="14"/>
      <c r="C167" s="21" t="s">
        <v>171</v>
      </c>
      <c r="D167" s="16"/>
      <c r="E167" s="17">
        <v>1</v>
      </c>
      <c r="F167" s="120">
        <v>1.85</v>
      </c>
      <c r="G167" s="120">
        <v>6</v>
      </c>
      <c r="H167" s="109">
        <v>0.45</v>
      </c>
      <c r="I167" s="18">
        <f>H167*G167*F167*E167</f>
        <v>4.995000000000001</v>
      </c>
      <c r="J167" s="19"/>
    </row>
    <row r="168" spans="1:10">
      <c r="A168" s="13"/>
      <c r="B168" s="14"/>
      <c r="C168" s="21" t="s">
        <v>174</v>
      </c>
      <c r="D168" s="16"/>
      <c r="E168" s="17"/>
      <c r="F168" s="176"/>
      <c r="G168" s="176"/>
      <c r="H168" s="176"/>
      <c r="I168" s="18">
        <f>SUM(I165:I167)</f>
        <v>5.2910600000000008</v>
      </c>
      <c r="J168" s="19"/>
    </row>
    <row r="169" spans="1:10">
      <c r="A169" s="13"/>
      <c r="B169" s="14"/>
      <c r="C169" s="24" t="s">
        <v>148</v>
      </c>
      <c r="D169" s="25"/>
      <c r="E169" s="26"/>
      <c r="F169" s="27"/>
      <c r="G169" s="27"/>
      <c r="H169" s="27"/>
      <c r="I169" s="28">
        <v>7</v>
      </c>
      <c r="J169" s="29" t="s">
        <v>11</v>
      </c>
    </row>
    <row r="170" spans="1:10">
      <c r="A170" s="13"/>
      <c r="B170" s="14"/>
      <c r="C170" s="38"/>
      <c r="D170" s="16"/>
      <c r="E170" s="17"/>
      <c r="F170" s="120"/>
      <c r="G170" s="120"/>
      <c r="H170" s="87"/>
      <c r="I170" s="18"/>
      <c r="J170" s="19"/>
    </row>
    <row r="171" spans="1:10" ht="380.25" customHeight="1">
      <c r="A171" s="13">
        <v>12</v>
      </c>
      <c r="B171" s="14">
        <v>5.37</v>
      </c>
      <c r="C171" s="93" t="s">
        <v>20</v>
      </c>
      <c r="D171" s="16"/>
      <c r="E171" s="17"/>
      <c r="F171" s="120"/>
      <c r="G171" s="120"/>
      <c r="H171" s="87"/>
      <c r="I171" s="18"/>
      <c r="J171" s="19"/>
    </row>
    <row r="172" spans="1:10" ht="80.25" customHeight="1">
      <c r="A172" s="13"/>
      <c r="B172" s="14"/>
      <c r="C172" s="15" t="s">
        <v>21</v>
      </c>
      <c r="D172" s="16"/>
      <c r="E172" s="17"/>
      <c r="F172" s="120"/>
      <c r="G172" s="120"/>
      <c r="H172" s="87"/>
      <c r="I172" s="18"/>
      <c r="J172" s="19"/>
    </row>
    <row r="173" spans="1:10" s="59" customFormat="1">
      <c r="A173" s="52" t="s">
        <v>6</v>
      </c>
      <c r="B173" s="53" t="s">
        <v>22</v>
      </c>
      <c r="C173" s="50" t="s">
        <v>23</v>
      </c>
      <c r="D173" s="55"/>
      <c r="E173" s="52"/>
      <c r="F173" s="56"/>
      <c r="G173" s="56"/>
      <c r="H173" s="56"/>
      <c r="I173" s="57"/>
      <c r="J173" s="58"/>
    </row>
    <row r="174" spans="1:10">
      <c r="A174" s="13"/>
      <c r="B174" s="14"/>
      <c r="C174" s="38" t="s">
        <v>255</v>
      </c>
      <c r="D174" s="16"/>
      <c r="E174" s="17">
        <v>19</v>
      </c>
      <c r="F174" s="120">
        <v>1.5</v>
      </c>
      <c r="G174" s="120">
        <v>1.5</v>
      </c>
      <c r="H174" s="110">
        <v>1.2</v>
      </c>
      <c r="I174" s="18">
        <f t="shared" ref="I174:I179" si="11">H174*G174*F174*E174</f>
        <v>51.3</v>
      </c>
      <c r="J174" s="19"/>
    </row>
    <row r="175" spans="1:10" ht="31.5">
      <c r="A175" s="13"/>
      <c r="B175" s="14"/>
      <c r="C175" s="38" t="s">
        <v>262</v>
      </c>
      <c r="D175" s="16"/>
      <c r="E175" s="17">
        <v>1</v>
      </c>
      <c r="F175" s="120">
        <v>20</v>
      </c>
      <c r="G175" s="120">
        <v>3</v>
      </c>
      <c r="H175" s="110">
        <v>0.4</v>
      </c>
      <c r="I175" s="18">
        <f t="shared" si="11"/>
        <v>24.000000000000004</v>
      </c>
      <c r="J175" s="19"/>
    </row>
    <row r="176" spans="1:10">
      <c r="A176" s="13"/>
      <c r="B176" s="14"/>
      <c r="C176" s="38" t="s">
        <v>264</v>
      </c>
      <c r="D176" s="16"/>
      <c r="E176" s="17">
        <v>1</v>
      </c>
      <c r="F176" s="120">
        <v>10</v>
      </c>
      <c r="G176" s="120">
        <v>3</v>
      </c>
      <c r="H176" s="110">
        <v>0.4</v>
      </c>
      <c r="I176" s="18">
        <f t="shared" si="11"/>
        <v>12.000000000000002</v>
      </c>
      <c r="J176" s="19"/>
    </row>
    <row r="177" spans="1:12" ht="31.5">
      <c r="A177" s="13"/>
      <c r="B177" s="14"/>
      <c r="C177" s="38" t="s">
        <v>354</v>
      </c>
      <c r="D177" s="16"/>
      <c r="E177" s="17">
        <v>12</v>
      </c>
      <c r="F177" s="120">
        <v>2.2000000000000002</v>
      </c>
      <c r="G177" s="120">
        <v>2.2000000000000002</v>
      </c>
      <c r="H177" s="110">
        <v>0.8</v>
      </c>
      <c r="I177" s="18">
        <f t="shared" si="11"/>
        <v>46.464000000000013</v>
      </c>
      <c r="J177" s="19"/>
    </row>
    <row r="178" spans="1:12" ht="18" customHeight="1">
      <c r="A178" s="13"/>
      <c r="B178" s="14"/>
      <c r="C178" s="38" t="s">
        <v>256</v>
      </c>
      <c r="D178" s="16"/>
      <c r="E178" s="17">
        <v>10</v>
      </c>
      <c r="F178" s="120">
        <v>2.5</v>
      </c>
      <c r="G178" s="120">
        <v>2.2000000000000002</v>
      </c>
      <c r="H178" s="110">
        <v>0.9</v>
      </c>
      <c r="I178" s="18">
        <f t="shared" si="11"/>
        <v>49.5</v>
      </c>
      <c r="J178" s="19"/>
    </row>
    <row r="179" spans="1:12" s="48" customFormat="1" ht="31.5">
      <c r="A179" s="43"/>
      <c r="B179" s="31"/>
      <c r="C179" s="32" t="s">
        <v>285</v>
      </c>
      <c r="D179" s="44"/>
      <c r="E179" s="43">
        <v>1</v>
      </c>
      <c r="F179" s="45">
        <v>30</v>
      </c>
      <c r="G179" s="45">
        <v>0.45</v>
      </c>
      <c r="H179" s="45">
        <v>1.2</v>
      </c>
      <c r="I179" s="46">
        <f t="shared" si="11"/>
        <v>16.200000000000003</v>
      </c>
      <c r="J179" s="47"/>
      <c r="L179" s="49">
        <f>I179+I178+I177+I176+I175+I174</f>
        <v>199.464</v>
      </c>
    </row>
    <row r="180" spans="1:12" s="48" customFormat="1">
      <c r="A180" s="43"/>
      <c r="B180" s="31"/>
      <c r="C180" s="50" t="s">
        <v>165</v>
      </c>
      <c r="D180" s="44"/>
      <c r="E180" s="43"/>
      <c r="F180" s="45"/>
      <c r="G180" s="45"/>
      <c r="H180" s="45"/>
      <c r="I180" s="46"/>
      <c r="J180" s="47"/>
    </row>
    <row r="181" spans="1:12" s="48" customFormat="1">
      <c r="A181" s="43"/>
      <c r="B181" s="31"/>
      <c r="C181" s="78" t="s">
        <v>286</v>
      </c>
      <c r="D181" s="158"/>
      <c r="E181" s="43">
        <v>2</v>
      </c>
      <c r="F181" s="45">
        <v>18</v>
      </c>
      <c r="G181" s="45">
        <v>0.3</v>
      </c>
      <c r="H181" s="45">
        <v>0.6</v>
      </c>
      <c r="I181" s="46">
        <f>H181*G181*F181*E181</f>
        <v>6.4799999999999995</v>
      </c>
      <c r="J181" s="47"/>
    </row>
    <row r="182" spans="1:12" s="48" customFormat="1">
      <c r="A182" s="43"/>
      <c r="B182" s="31"/>
      <c r="C182" s="78" t="s">
        <v>289</v>
      </c>
      <c r="D182" s="158"/>
      <c r="E182" s="43">
        <v>1</v>
      </c>
      <c r="F182" s="45">
        <v>5.7</v>
      </c>
      <c r="G182" s="45">
        <v>0.3</v>
      </c>
      <c r="H182" s="45">
        <v>0.6</v>
      </c>
      <c r="I182" s="46">
        <f>H182*G182*F182*E182</f>
        <v>1.026</v>
      </c>
      <c r="J182" s="47"/>
    </row>
    <row r="183" spans="1:12" s="48" customFormat="1">
      <c r="A183" s="43"/>
      <c r="B183" s="31"/>
      <c r="C183" s="78" t="s">
        <v>294</v>
      </c>
      <c r="D183" s="158"/>
      <c r="E183" s="43">
        <v>1</v>
      </c>
      <c r="F183" s="45">
        <v>5.7</v>
      </c>
      <c r="G183" s="45">
        <v>0.3</v>
      </c>
      <c r="H183" s="45">
        <v>0.6</v>
      </c>
      <c r="I183" s="46">
        <f>H183*G183*F183*E183</f>
        <v>1.026</v>
      </c>
      <c r="J183" s="47"/>
    </row>
    <row r="184" spans="1:12" s="48" customFormat="1">
      <c r="A184" s="43"/>
      <c r="B184" s="31"/>
      <c r="C184" s="78" t="s">
        <v>287</v>
      </c>
      <c r="D184" s="158"/>
      <c r="E184" s="43">
        <v>4</v>
      </c>
      <c r="F184" s="45">
        <v>6.42</v>
      </c>
      <c r="G184" s="45">
        <v>0.3</v>
      </c>
      <c r="H184" s="45">
        <v>0.6</v>
      </c>
      <c r="I184" s="46">
        <f>H184*G184*F184*E184</f>
        <v>4.6223999999999998</v>
      </c>
      <c r="J184" s="47"/>
    </row>
    <row r="185" spans="1:12" s="48" customFormat="1">
      <c r="A185" s="43"/>
      <c r="B185" s="31"/>
      <c r="C185" s="78" t="s">
        <v>288</v>
      </c>
      <c r="D185" s="158"/>
      <c r="E185" s="43">
        <v>4</v>
      </c>
      <c r="F185" s="45">
        <v>6.2</v>
      </c>
      <c r="G185" s="45">
        <v>0.3</v>
      </c>
      <c r="H185" s="45">
        <v>0.6</v>
      </c>
      <c r="I185" s="46">
        <f>H185*G185*F185*E185</f>
        <v>4.4639999999999995</v>
      </c>
      <c r="J185" s="47"/>
    </row>
    <row r="186" spans="1:12" s="48" customFormat="1">
      <c r="A186" s="43"/>
      <c r="B186" s="31"/>
      <c r="C186" s="41" t="s">
        <v>290</v>
      </c>
      <c r="D186" s="16"/>
      <c r="E186" s="43"/>
      <c r="F186" s="45"/>
      <c r="G186" s="45"/>
      <c r="H186" s="45"/>
      <c r="I186" s="46">
        <f t="shared" ref="I186" si="12">H186*G186*F186*E186</f>
        <v>0</v>
      </c>
      <c r="J186" s="47"/>
    </row>
    <row r="187" spans="1:12" s="48" customFormat="1">
      <c r="A187" s="43"/>
      <c r="B187" s="31"/>
      <c r="C187" s="41" t="s">
        <v>291</v>
      </c>
      <c r="D187" s="16"/>
      <c r="E187" s="43">
        <v>1</v>
      </c>
      <c r="F187" s="45">
        <v>6.42</v>
      </c>
      <c r="G187" s="45">
        <v>0.23</v>
      </c>
      <c r="H187" s="45">
        <v>0.45</v>
      </c>
      <c r="I187" s="46">
        <f t="shared" ref="I187:I192" si="13">H187*G187*F187*E187</f>
        <v>0.66447000000000001</v>
      </c>
      <c r="J187" s="47"/>
    </row>
    <row r="188" spans="1:12" s="48" customFormat="1">
      <c r="A188" s="43"/>
      <c r="B188" s="31"/>
      <c r="C188" s="41" t="s">
        <v>292</v>
      </c>
      <c r="D188" s="16"/>
      <c r="E188" s="43">
        <v>1</v>
      </c>
      <c r="F188" s="45">
        <v>6.2</v>
      </c>
      <c r="G188" s="45">
        <v>0.23</v>
      </c>
      <c r="H188" s="45">
        <v>0.45</v>
      </c>
      <c r="I188" s="46">
        <f t="shared" si="13"/>
        <v>0.64170000000000005</v>
      </c>
      <c r="J188" s="47"/>
    </row>
    <row r="189" spans="1:12" s="48" customFormat="1">
      <c r="A189" s="43"/>
      <c r="B189" s="31"/>
      <c r="C189" s="41" t="s">
        <v>293</v>
      </c>
      <c r="D189" s="16"/>
      <c r="E189" s="43">
        <v>2</v>
      </c>
      <c r="F189" s="45">
        <v>6.12</v>
      </c>
      <c r="G189" s="45">
        <v>0.23</v>
      </c>
      <c r="H189" s="45">
        <v>0.45</v>
      </c>
      <c r="I189" s="46">
        <f t="shared" si="13"/>
        <v>1.2668400000000002</v>
      </c>
      <c r="J189" s="47"/>
    </row>
    <row r="190" spans="1:12" s="48" customFormat="1">
      <c r="A190" s="43"/>
      <c r="B190" s="31"/>
      <c r="C190" s="41" t="s">
        <v>160</v>
      </c>
      <c r="D190" s="16"/>
      <c r="E190" s="43">
        <v>2</v>
      </c>
      <c r="F190" s="45">
        <v>4.25</v>
      </c>
      <c r="G190" s="45">
        <v>0.23</v>
      </c>
      <c r="H190" s="45">
        <v>0.45</v>
      </c>
      <c r="I190" s="46">
        <f t="shared" si="13"/>
        <v>0.87975000000000003</v>
      </c>
      <c r="J190" s="47"/>
    </row>
    <row r="191" spans="1:12" s="48" customFormat="1">
      <c r="A191" s="43"/>
      <c r="B191" s="31"/>
      <c r="C191" s="41" t="s">
        <v>160</v>
      </c>
      <c r="D191" s="16"/>
      <c r="E191" s="43">
        <v>2</v>
      </c>
      <c r="F191" s="45">
        <v>1.5</v>
      </c>
      <c r="G191" s="45">
        <v>0.23</v>
      </c>
      <c r="H191" s="45">
        <v>0.45</v>
      </c>
      <c r="I191" s="46">
        <f t="shared" si="13"/>
        <v>0.3105</v>
      </c>
      <c r="J191" s="47"/>
    </row>
    <row r="192" spans="1:12" s="48" customFormat="1" ht="15" customHeight="1">
      <c r="A192" s="43"/>
      <c r="B192" s="31"/>
      <c r="C192" s="41" t="s">
        <v>356</v>
      </c>
      <c r="D192" s="16"/>
      <c r="E192" s="43">
        <v>1</v>
      </c>
      <c r="F192" s="45">
        <v>13.52</v>
      </c>
      <c r="G192" s="45">
        <v>18</v>
      </c>
      <c r="H192" s="45">
        <v>0.15</v>
      </c>
      <c r="I192" s="46">
        <f t="shared" si="13"/>
        <v>36.503999999999998</v>
      </c>
      <c r="J192" s="47"/>
    </row>
    <row r="193" spans="1:10">
      <c r="A193" s="13"/>
      <c r="B193" s="14"/>
      <c r="C193" s="15" t="s">
        <v>383</v>
      </c>
      <c r="D193" s="16"/>
      <c r="E193" s="17">
        <v>1</v>
      </c>
      <c r="F193" s="120">
        <v>41.55</v>
      </c>
      <c r="G193" s="120">
        <v>5</v>
      </c>
      <c r="H193" s="120">
        <v>0.15</v>
      </c>
      <c r="I193" s="18">
        <f>H193*G193*F193*E193</f>
        <v>31.162499999999998</v>
      </c>
      <c r="J193" s="19"/>
    </row>
    <row r="194" spans="1:10" customFormat="1">
      <c r="A194" s="177"/>
      <c r="B194" s="177"/>
      <c r="C194" s="193" t="s">
        <v>559</v>
      </c>
      <c r="D194" s="179"/>
      <c r="E194" s="180"/>
      <c r="F194" s="181"/>
      <c r="G194" s="181"/>
      <c r="H194" s="181"/>
      <c r="I194" s="183"/>
      <c r="J194" s="184"/>
    </row>
    <row r="195" spans="1:10" customFormat="1">
      <c r="A195" s="177"/>
      <c r="B195" s="177"/>
      <c r="C195" s="178" t="s">
        <v>566</v>
      </c>
      <c r="D195" s="179"/>
      <c r="E195" s="180">
        <v>1</v>
      </c>
      <c r="F195" s="181">
        <v>2.6</v>
      </c>
      <c r="G195" s="181">
        <v>1.4</v>
      </c>
      <c r="H195" s="181">
        <v>0.15</v>
      </c>
      <c r="I195" s="183">
        <f>H195*G195*F195*E195</f>
        <v>0.54600000000000004</v>
      </c>
      <c r="J195" s="184"/>
    </row>
    <row r="196" spans="1:10" customFormat="1">
      <c r="A196" s="177"/>
      <c r="B196" s="177"/>
      <c r="C196" s="178" t="s">
        <v>567</v>
      </c>
      <c r="D196" s="179"/>
      <c r="E196" s="180">
        <v>1</v>
      </c>
      <c r="F196" s="181">
        <v>7.4</v>
      </c>
      <c r="G196" s="181">
        <v>0.15</v>
      </c>
      <c r="H196" s="181">
        <v>2.1</v>
      </c>
      <c r="I196" s="183">
        <f t="shared" ref="I196:I198" si="14">H196*G196*F196*E196</f>
        <v>2.331</v>
      </c>
      <c r="J196" s="184"/>
    </row>
    <row r="197" spans="1:10" customFormat="1">
      <c r="A197" s="177"/>
      <c r="B197" s="177"/>
      <c r="C197" s="178" t="s">
        <v>568</v>
      </c>
      <c r="D197" s="179"/>
      <c r="E197" s="180">
        <v>1</v>
      </c>
      <c r="F197" s="181">
        <v>2.6</v>
      </c>
      <c r="G197" s="181">
        <v>1.4</v>
      </c>
      <c r="H197" s="181">
        <v>0.1</v>
      </c>
      <c r="I197" s="183">
        <f t="shared" si="14"/>
        <v>0.36399999999999999</v>
      </c>
      <c r="J197" s="184"/>
    </row>
    <row r="198" spans="1:10" customFormat="1">
      <c r="A198" s="177"/>
      <c r="B198" s="177"/>
      <c r="C198" s="178" t="s">
        <v>569</v>
      </c>
      <c r="D198" s="179"/>
      <c r="E198" s="180">
        <v>1</v>
      </c>
      <c r="F198" s="181">
        <v>1.4</v>
      </c>
      <c r="G198" s="181">
        <v>0.05</v>
      </c>
      <c r="H198" s="181">
        <v>0.45</v>
      </c>
      <c r="I198" s="183">
        <f t="shared" si="14"/>
        <v>3.15E-2</v>
      </c>
      <c r="J198" s="184"/>
    </row>
    <row r="199" spans="1:10" s="48" customFormat="1">
      <c r="A199" s="43"/>
      <c r="B199" s="31"/>
      <c r="C199" s="51" t="s">
        <v>150</v>
      </c>
      <c r="D199" s="44"/>
      <c r="E199" s="43"/>
      <c r="F199" s="45"/>
      <c r="G199" s="45"/>
      <c r="H199" s="45"/>
      <c r="I199" s="46">
        <f>SUM(I174:I198)</f>
        <v>291.78465999999997</v>
      </c>
      <c r="J199" s="47"/>
    </row>
    <row r="200" spans="1:10" s="59" customFormat="1">
      <c r="A200" s="52"/>
      <c r="B200" s="53"/>
      <c r="C200" s="54" t="s">
        <v>148</v>
      </c>
      <c r="D200" s="55"/>
      <c r="E200" s="52"/>
      <c r="F200" s="56"/>
      <c r="G200" s="56"/>
      <c r="H200" s="56"/>
      <c r="I200" s="57">
        <v>303</v>
      </c>
      <c r="J200" s="58" t="s">
        <v>11</v>
      </c>
    </row>
    <row r="201" spans="1:10" s="48" customFormat="1">
      <c r="A201" s="43"/>
      <c r="B201" s="31"/>
      <c r="C201" s="32"/>
      <c r="D201" s="44"/>
      <c r="E201" s="43"/>
      <c r="F201" s="45"/>
      <c r="G201" s="45"/>
      <c r="H201" s="45"/>
      <c r="I201" s="46"/>
      <c r="J201" s="47"/>
    </row>
    <row r="202" spans="1:10" ht="39.75" customHeight="1">
      <c r="A202" s="13" t="s">
        <v>8</v>
      </c>
      <c r="B202" s="14" t="s">
        <v>24</v>
      </c>
      <c r="C202" s="93" t="s">
        <v>25</v>
      </c>
      <c r="D202" s="16"/>
      <c r="E202" s="43"/>
      <c r="F202" s="120"/>
      <c r="G202" s="120"/>
      <c r="H202" s="110"/>
      <c r="I202" s="18"/>
      <c r="J202" s="19"/>
    </row>
    <row r="203" spans="1:10" ht="18">
      <c r="A203" s="13"/>
      <c r="B203" s="14"/>
      <c r="C203" s="113" t="s">
        <v>328</v>
      </c>
      <c r="D203" s="16"/>
      <c r="E203" s="43"/>
      <c r="F203" s="120"/>
      <c r="G203" s="120"/>
      <c r="H203" s="110"/>
      <c r="I203" s="18"/>
      <c r="J203" s="19"/>
    </row>
    <row r="204" spans="1:10">
      <c r="A204" s="13"/>
      <c r="B204" s="14"/>
      <c r="C204" s="15" t="s">
        <v>296</v>
      </c>
      <c r="D204" s="16"/>
      <c r="E204" s="43">
        <v>12</v>
      </c>
      <c r="F204" s="120">
        <v>0.3</v>
      </c>
      <c r="G204" s="120">
        <v>0.55000000000000004</v>
      </c>
      <c r="H204" s="110">
        <v>3.45</v>
      </c>
      <c r="I204" s="18">
        <f t="shared" ref="I204:I205" si="15">H204*G204*F204*E204</f>
        <v>6.8310000000000004</v>
      </c>
      <c r="J204" s="19"/>
    </row>
    <row r="205" spans="1:10">
      <c r="A205" s="13"/>
      <c r="B205" s="14"/>
      <c r="C205" s="15" t="s">
        <v>295</v>
      </c>
      <c r="D205" s="16"/>
      <c r="E205" s="43">
        <v>1</v>
      </c>
      <c r="F205" s="120">
        <v>30</v>
      </c>
      <c r="G205" s="120">
        <v>0.34</v>
      </c>
      <c r="H205" s="110">
        <v>3.45</v>
      </c>
      <c r="I205" s="18">
        <f t="shared" si="15"/>
        <v>35.19</v>
      </c>
      <c r="J205" s="19"/>
    </row>
    <row r="206" spans="1:10">
      <c r="A206" s="13"/>
      <c r="B206" s="14"/>
      <c r="C206" s="60" t="s">
        <v>166</v>
      </c>
      <c r="D206" s="16"/>
      <c r="E206" s="43"/>
      <c r="F206" s="120"/>
      <c r="G206" s="120"/>
      <c r="H206" s="110"/>
      <c r="I206" s="18"/>
      <c r="J206" s="19"/>
    </row>
    <row r="207" spans="1:10">
      <c r="A207" s="13"/>
      <c r="B207" s="14"/>
      <c r="C207" s="15" t="s">
        <v>304</v>
      </c>
      <c r="D207" s="16"/>
      <c r="E207" s="43"/>
      <c r="F207" s="120"/>
      <c r="G207" s="120"/>
      <c r="H207" s="110"/>
      <c r="I207" s="18"/>
      <c r="J207" s="19"/>
    </row>
    <row r="208" spans="1:10">
      <c r="A208" s="13"/>
      <c r="B208" s="14"/>
      <c r="C208" s="15" t="s">
        <v>305</v>
      </c>
      <c r="D208" s="16"/>
      <c r="E208" s="43">
        <v>5</v>
      </c>
      <c r="F208" s="120">
        <v>6.49</v>
      </c>
      <c r="G208" s="120">
        <v>0.23</v>
      </c>
      <c r="H208" s="110">
        <v>0.15</v>
      </c>
      <c r="I208" s="18">
        <f>H208*G208*F208*E208</f>
        <v>1.1195250000000001</v>
      </c>
      <c r="J208" s="19"/>
    </row>
    <row r="209" spans="1:10">
      <c r="A209" s="13"/>
      <c r="B209" s="14"/>
      <c r="C209" s="15" t="s">
        <v>160</v>
      </c>
      <c r="D209" s="16"/>
      <c r="E209" s="43">
        <v>1</v>
      </c>
      <c r="F209" s="120">
        <v>3.47</v>
      </c>
      <c r="G209" s="120">
        <v>0.23</v>
      </c>
      <c r="H209" s="110">
        <v>0.15</v>
      </c>
      <c r="I209" s="18">
        <f t="shared" ref="I209:I221" si="16">H209*G209*F209*E209</f>
        <v>0.11971500000000002</v>
      </c>
      <c r="J209" s="19"/>
    </row>
    <row r="210" spans="1:10">
      <c r="A210" s="13"/>
      <c r="B210" s="14"/>
      <c r="C210" s="15" t="s">
        <v>167</v>
      </c>
      <c r="D210" s="16"/>
      <c r="E210" s="43">
        <v>1</v>
      </c>
      <c r="F210" s="120">
        <v>6.2</v>
      </c>
      <c r="G210" s="120">
        <v>0.23</v>
      </c>
      <c r="H210" s="110">
        <v>0.15</v>
      </c>
      <c r="I210" s="18">
        <f t="shared" si="16"/>
        <v>0.21390000000000003</v>
      </c>
      <c r="J210" s="19"/>
    </row>
    <row r="211" spans="1:10">
      <c r="A211" s="13"/>
      <c r="B211" s="14"/>
      <c r="C211" s="15" t="s">
        <v>160</v>
      </c>
      <c r="D211" s="16"/>
      <c r="E211" s="43">
        <v>1</v>
      </c>
      <c r="F211" s="120">
        <v>5.9</v>
      </c>
      <c r="G211" s="120">
        <v>0.23</v>
      </c>
      <c r="H211" s="110">
        <v>0.15</v>
      </c>
      <c r="I211" s="18">
        <f t="shared" si="16"/>
        <v>0.20355000000000004</v>
      </c>
      <c r="J211" s="19"/>
    </row>
    <row r="212" spans="1:10">
      <c r="A212" s="13"/>
      <c r="B212" s="14"/>
      <c r="C212" s="15" t="s">
        <v>160</v>
      </c>
      <c r="D212" s="16"/>
      <c r="E212" s="43">
        <v>1</v>
      </c>
      <c r="F212" s="120">
        <v>2.97</v>
      </c>
      <c r="G212" s="120">
        <v>0.23</v>
      </c>
      <c r="H212" s="110">
        <v>0.15</v>
      </c>
      <c r="I212" s="18">
        <f t="shared" si="16"/>
        <v>0.10246500000000001</v>
      </c>
      <c r="J212" s="19"/>
    </row>
    <row r="213" spans="1:10">
      <c r="A213" s="13"/>
      <c r="B213" s="14"/>
      <c r="C213" s="15" t="s">
        <v>160</v>
      </c>
      <c r="D213" s="16"/>
      <c r="E213" s="43">
        <v>1</v>
      </c>
      <c r="F213" s="120">
        <v>1.1000000000000001</v>
      </c>
      <c r="G213" s="120">
        <v>0.23</v>
      </c>
      <c r="H213" s="110">
        <v>0.15</v>
      </c>
      <c r="I213" s="18">
        <f t="shared" si="16"/>
        <v>3.7950000000000005E-2</v>
      </c>
      <c r="J213" s="19"/>
    </row>
    <row r="214" spans="1:10">
      <c r="A214" s="13"/>
      <c r="B214" s="14"/>
      <c r="C214" s="15" t="s">
        <v>286</v>
      </c>
      <c r="D214" s="16"/>
      <c r="E214" s="43">
        <v>2</v>
      </c>
      <c r="F214" s="120">
        <v>5.22</v>
      </c>
      <c r="G214" s="120">
        <v>0.23</v>
      </c>
      <c r="H214" s="110">
        <v>0.15</v>
      </c>
      <c r="I214" s="18">
        <f t="shared" si="16"/>
        <v>0.36018</v>
      </c>
      <c r="J214" s="19"/>
    </row>
    <row r="215" spans="1:10">
      <c r="A215" s="13"/>
      <c r="B215" s="14"/>
      <c r="C215" s="15" t="s">
        <v>160</v>
      </c>
      <c r="D215" s="16"/>
      <c r="E215" s="43">
        <v>2</v>
      </c>
      <c r="F215" s="120">
        <v>3</v>
      </c>
      <c r="G215" s="120">
        <v>0.23</v>
      </c>
      <c r="H215" s="110">
        <v>0.15</v>
      </c>
      <c r="I215" s="18">
        <f t="shared" si="16"/>
        <v>0.20700000000000002</v>
      </c>
      <c r="J215" s="19"/>
    </row>
    <row r="216" spans="1:10">
      <c r="A216" s="13"/>
      <c r="B216" s="14"/>
      <c r="C216" s="15" t="s">
        <v>160</v>
      </c>
      <c r="D216" s="16"/>
      <c r="E216" s="43">
        <v>1</v>
      </c>
      <c r="F216" s="120">
        <v>2</v>
      </c>
      <c r="G216" s="120">
        <v>0.23</v>
      </c>
      <c r="H216" s="110">
        <v>0.15</v>
      </c>
      <c r="I216" s="18">
        <f t="shared" si="16"/>
        <v>6.9000000000000006E-2</v>
      </c>
      <c r="J216" s="19"/>
    </row>
    <row r="217" spans="1:10">
      <c r="A217" s="13"/>
      <c r="B217" s="14"/>
      <c r="C217" s="15" t="s">
        <v>160</v>
      </c>
      <c r="D217" s="16"/>
      <c r="E217" s="43">
        <v>2</v>
      </c>
      <c r="F217" s="120">
        <v>5.22</v>
      </c>
      <c r="G217" s="120">
        <v>0.23</v>
      </c>
      <c r="H217" s="110">
        <v>0.15</v>
      </c>
      <c r="I217" s="18">
        <f t="shared" si="16"/>
        <v>0.36018</v>
      </c>
      <c r="J217" s="19"/>
    </row>
    <row r="218" spans="1:10">
      <c r="A218" s="13"/>
      <c r="B218" s="14"/>
      <c r="C218" s="15" t="s">
        <v>160</v>
      </c>
      <c r="D218" s="16"/>
      <c r="E218" s="43">
        <v>1</v>
      </c>
      <c r="F218" s="120">
        <v>5.89</v>
      </c>
      <c r="G218" s="120">
        <v>0.23</v>
      </c>
      <c r="H218" s="110">
        <v>0.15</v>
      </c>
      <c r="I218" s="18">
        <f t="shared" si="16"/>
        <v>0.203205</v>
      </c>
      <c r="J218" s="19"/>
    </row>
    <row r="219" spans="1:10">
      <c r="A219" s="13"/>
      <c r="B219" s="14"/>
      <c r="C219" s="15" t="s">
        <v>160</v>
      </c>
      <c r="D219" s="16"/>
      <c r="E219" s="43">
        <v>2</v>
      </c>
      <c r="F219" s="120">
        <v>2.0099999999999998</v>
      </c>
      <c r="G219" s="120">
        <v>0.23</v>
      </c>
      <c r="H219" s="110">
        <v>0.15</v>
      </c>
      <c r="I219" s="18">
        <f t="shared" si="16"/>
        <v>0.13869000000000001</v>
      </c>
      <c r="J219" s="19"/>
    </row>
    <row r="220" spans="1:10">
      <c r="A220" s="13"/>
      <c r="B220" s="14"/>
      <c r="C220" s="15" t="s">
        <v>160</v>
      </c>
      <c r="D220" s="16"/>
      <c r="E220" s="43">
        <v>1</v>
      </c>
      <c r="F220" s="120">
        <v>2.15</v>
      </c>
      <c r="G220" s="120">
        <v>0.23</v>
      </c>
      <c r="H220" s="110">
        <v>0.15</v>
      </c>
      <c r="I220" s="18">
        <f t="shared" si="16"/>
        <v>7.4175000000000005E-2</v>
      </c>
      <c r="J220" s="19"/>
    </row>
    <row r="221" spans="1:10">
      <c r="A221" s="13"/>
      <c r="B221" s="14"/>
      <c r="C221" s="15" t="s">
        <v>229</v>
      </c>
      <c r="D221" s="16"/>
      <c r="E221" s="43">
        <v>4</v>
      </c>
      <c r="F221" s="120">
        <v>2.5499999999999998</v>
      </c>
      <c r="G221" s="120">
        <v>0.23</v>
      </c>
      <c r="H221" s="110">
        <v>0.15</v>
      </c>
      <c r="I221" s="18">
        <f t="shared" si="16"/>
        <v>0.35189999999999999</v>
      </c>
      <c r="J221" s="19"/>
    </row>
    <row r="222" spans="1:10">
      <c r="A222" s="13"/>
      <c r="B222" s="14"/>
      <c r="C222" s="98" t="s">
        <v>303</v>
      </c>
      <c r="D222" s="158"/>
      <c r="G222" s="120"/>
      <c r="H222" s="110"/>
      <c r="I222" s="18"/>
      <c r="J222" s="19"/>
    </row>
    <row r="223" spans="1:10">
      <c r="A223" s="13"/>
      <c r="B223" s="14"/>
      <c r="C223" s="15" t="s">
        <v>304</v>
      </c>
      <c r="D223" s="16"/>
      <c r="E223" s="43">
        <v>1</v>
      </c>
      <c r="F223" s="120">
        <v>6.49</v>
      </c>
      <c r="G223" s="120">
        <v>0.12</v>
      </c>
      <c r="H223" s="110">
        <v>0.15</v>
      </c>
      <c r="I223" s="18">
        <f t="shared" ref="I223:I227" si="17">H223*G223*F223*E223</f>
        <v>0.11681999999999999</v>
      </c>
      <c r="J223" s="19"/>
    </row>
    <row r="224" spans="1:10">
      <c r="A224" s="13"/>
      <c r="B224" s="14"/>
      <c r="C224" s="15" t="s">
        <v>160</v>
      </c>
      <c r="D224" s="16"/>
      <c r="E224" s="43">
        <v>1</v>
      </c>
      <c r="F224" s="120">
        <v>6.2</v>
      </c>
      <c r="G224" s="120">
        <v>0.12</v>
      </c>
      <c r="H224" s="110">
        <v>0.15</v>
      </c>
      <c r="I224" s="18">
        <f t="shared" si="17"/>
        <v>0.11159999999999999</v>
      </c>
      <c r="J224" s="19"/>
    </row>
    <row r="225" spans="1:10">
      <c r="A225" s="13"/>
      <c r="B225" s="14"/>
      <c r="C225" s="15" t="s">
        <v>160</v>
      </c>
      <c r="D225" s="16"/>
      <c r="E225" s="43">
        <v>2</v>
      </c>
      <c r="F225" s="120">
        <v>1.5</v>
      </c>
      <c r="G225" s="120">
        <v>0.12</v>
      </c>
      <c r="H225" s="110">
        <v>0.15</v>
      </c>
      <c r="I225" s="18">
        <f t="shared" si="17"/>
        <v>5.3999999999999992E-2</v>
      </c>
      <c r="J225" s="19"/>
    </row>
    <row r="226" spans="1:10">
      <c r="A226" s="13"/>
      <c r="B226" s="14"/>
      <c r="C226" s="15" t="s">
        <v>286</v>
      </c>
      <c r="D226" s="16"/>
      <c r="E226" s="43">
        <v>2</v>
      </c>
      <c r="F226" s="120">
        <v>2.52</v>
      </c>
      <c r="G226" s="120">
        <v>0.12</v>
      </c>
      <c r="H226" s="110">
        <v>0.15</v>
      </c>
      <c r="I226" s="18">
        <f t="shared" si="17"/>
        <v>9.0719999999999995E-2</v>
      </c>
      <c r="J226" s="19"/>
    </row>
    <row r="227" spans="1:10">
      <c r="A227" s="13"/>
      <c r="B227" s="14"/>
      <c r="C227" s="15" t="s">
        <v>160</v>
      </c>
      <c r="D227" s="16"/>
      <c r="E227" s="43">
        <v>1</v>
      </c>
      <c r="F227" s="120">
        <v>1.05</v>
      </c>
      <c r="G227" s="120">
        <v>0.12</v>
      </c>
      <c r="H227" s="110">
        <v>0.15</v>
      </c>
      <c r="I227" s="18">
        <f t="shared" si="17"/>
        <v>1.89E-2</v>
      </c>
      <c r="J227" s="19"/>
    </row>
    <row r="228" spans="1:10">
      <c r="A228" s="13"/>
      <c r="B228" s="14"/>
      <c r="C228" s="60" t="s">
        <v>314</v>
      </c>
      <c r="D228" s="16"/>
      <c r="E228" s="43"/>
      <c r="F228" s="120"/>
      <c r="G228" s="120"/>
      <c r="H228" s="110"/>
      <c r="I228" s="18"/>
      <c r="J228" s="19"/>
    </row>
    <row r="229" spans="1:10">
      <c r="A229" s="13"/>
      <c r="B229" s="14"/>
      <c r="C229" s="15" t="s">
        <v>306</v>
      </c>
      <c r="D229" s="16"/>
      <c r="E229" s="43">
        <v>1</v>
      </c>
      <c r="F229" s="120">
        <v>61.84</v>
      </c>
      <c r="G229" s="120">
        <v>0.3</v>
      </c>
      <c r="H229" s="110">
        <v>0.43</v>
      </c>
      <c r="I229" s="18">
        <f t="shared" ref="I229" si="18">H229*G229*F229*E229</f>
        <v>7.9773600000000009</v>
      </c>
      <c r="J229" s="19"/>
    </row>
    <row r="230" spans="1:10">
      <c r="A230" s="13"/>
      <c r="B230" s="14"/>
      <c r="C230" s="15" t="s">
        <v>307</v>
      </c>
      <c r="D230" s="16"/>
      <c r="E230" s="43"/>
      <c r="F230" s="120"/>
      <c r="G230" s="120"/>
      <c r="H230" s="110"/>
      <c r="I230" s="18"/>
      <c r="J230" s="19"/>
    </row>
    <row r="231" spans="1:10">
      <c r="A231" s="13"/>
      <c r="B231" s="14"/>
      <c r="C231" s="15" t="s">
        <v>308</v>
      </c>
      <c r="D231" s="16"/>
      <c r="E231" s="43">
        <v>2</v>
      </c>
      <c r="F231" s="120">
        <v>13.22</v>
      </c>
      <c r="G231" s="120">
        <v>0.3</v>
      </c>
      <c r="H231" s="110">
        <v>0.43</v>
      </c>
      <c r="I231" s="18">
        <f t="shared" ref="I231" si="19">H231*G231*F231*E231</f>
        <v>3.4107600000000002</v>
      </c>
      <c r="J231" s="19"/>
    </row>
    <row r="232" spans="1:10">
      <c r="A232" s="13"/>
      <c r="B232" s="14"/>
      <c r="C232" s="15" t="s">
        <v>290</v>
      </c>
      <c r="D232" s="16"/>
      <c r="E232" s="43">
        <v>1</v>
      </c>
      <c r="F232" s="120">
        <v>6.2</v>
      </c>
      <c r="G232" s="120">
        <v>0.3</v>
      </c>
      <c r="H232" s="110">
        <v>0.43</v>
      </c>
      <c r="I232" s="18">
        <f t="shared" ref="I232" si="20">H232*G232*F232*E232</f>
        <v>0.79980000000000007</v>
      </c>
      <c r="J232" s="19"/>
    </row>
    <row r="233" spans="1:10">
      <c r="A233" s="13"/>
      <c r="B233" s="14"/>
      <c r="C233" s="15" t="s">
        <v>293</v>
      </c>
      <c r="D233" s="16"/>
      <c r="E233" s="43">
        <v>2</v>
      </c>
      <c r="F233" s="120">
        <v>6.12</v>
      </c>
      <c r="G233" s="120">
        <v>0.23</v>
      </c>
      <c r="H233" s="110">
        <v>0.28000000000000003</v>
      </c>
      <c r="I233" s="18">
        <f t="shared" ref="I233" si="21">H233*G233*F233*E233</f>
        <v>0.78825600000000018</v>
      </c>
      <c r="J233" s="19"/>
    </row>
    <row r="234" spans="1:10">
      <c r="A234" s="13"/>
      <c r="B234" s="14"/>
      <c r="C234" s="15" t="s">
        <v>310</v>
      </c>
      <c r="D234" s="16"/>
      <c r="E234" s="43">
        <v>1</v>
      </c>
      <c r="F234" s="120">
        <v>17.7</v>
      </c>
      <c r="G234" s="120">
        <v>0.3</v>
      </c>
      <c r="H234" s="110">
        <v>0.43</v>
      </c>
      <c r="I234" s="18">
        <f t="shared" ref="I234" si="22">H234*G234*F234*E234</f>
        <v>2.2833000000000001</v>
      </c>
      <c r="J234" s="19"/>
    </row>
    <row r="235" spans="1:10">
      <c r="A235" s="13"/>
      <c r="B235" s="14"/>
      <c r="C235" s="98" t="s">
        <v>160</v>
      </c>
      <c r="D235" s="158"/>
      <c r="E235" s="43">
        <v>2</v>
      </c>
      <c r="F235" s="120">
        <v>5.7</v>
      </c>
      <c r="G235" s="120">
        <v>0.3</v>
      </c>
      <c r="H235" s="110">
        <v>0.43</v>
      </c>
      <c r="I235" s="18">
        <f t="shared" ref="I235:I236" si="23">H235*G235*F235*E235</f>
        <v>1.4706000000000001</v>
      </c>
      <c r="J235" s="19"/>
    </row>
    <row r="236" spans="1:10">
      <c r="A236" s="13"/>
      <c r="B236" s="14"/>
      <c r="C236" s="15" t="s">
        <v>309</v>
      </c>
      <c r="D236" s="16"/>
      <c r="E236" s="43">
        <v>1</v>
      </c>
      <c r="F236" s="120">
        <v>3.35</v>
      </c>
      <c r="G236" s="120">
        <v>0.23</v>
      </c>
      <c r="H236" s="110">
        <v>0.28000000000000003</v>
      </c>
      <c r="I236" s="18">
        <f t="shared" si="23"/>
        <v>0.21574000000000004</v>
      </c>
      <c r="J236" s="19"/>
    </row>
    <row r="237" spans="1:10">
      <c r="A237" s="13"/>
      <c r="B237" s="14"/>
      <c r="C237" s="15" t="s">
        <v>311</v>
      </c>
      <c r="D237" s="16"/>
      <c r="E237" s="43">
        <v>4</v>
      </c>
      <c r="F237" s="120">
        <v>2.5499999999999998</v>
      </c>
      <c r="G237" s="120">
        <v>0.23</v>
      </c>
      <c r="H237" s="110">
        <v>0.28000000000000003</v>
      </c>
      <c r="I237" s="18">
        <f t="shared" ref="I237" si="24">H237*G237*F237*E237</f>
        <v>0.65688000000000013</v>
      </c>
      <c r="J237" s="19"/>
    </row>
    <row r="238" spans="1:10">
      <c r="A238" s="13"/>
      <c r="B238" s="14"/>
      <c r="C238" s="15" t="s">
        <v>319</v>
      </c>
      <c r="D238" s="16"/>
      <c r="E238" s="43">
        <v>1</v>
      </c>
      <c r="F238" s="120">
        <v>3.53</v>
      </c>
      <c r="G238" s="120">
        <v>0.23</v>
      </c>
      <c r="H238" s="110">
        <v>0.3</v>
      </c>
      <c r="I238" s="18">
        <f t="shared" ref="I238" si="25">H238*G238*F238*E238</f>
        <v>0.24357000000000001</v>
      </c>
      <c r="J238" s="19"/>
    </row>
    <row r="239" spans="1:10">
      <c r="A239" s="13"/>
      <c r="B239" s="14"/>
      <c r="C239" s="15" t="s">
        <v>160</v>
      </c>
      <c r="D239" s="16"/>
      <c r="E239" s="43">
        <v>1</v>
      </c>
      <c r="F239" s="120">
        <v>3.07</v>
      </c>
      <c r="G239" s="120">
        <v>0.23</v>
      </c>
      <c r="H239" s="110">
        <v>0.28000000000000003</v>
      </c>
      <c r="I239" s="18">
        <f t="shared" ref="I239" si="26">H239*G239*F239*E239</f>
        <v>0.19770800000000002</v>
      </c>
      <c r="J239" s="19"/>
    </row>
    <row r="240" spans="1:10">
      <c r="A240" s="13"/>
      <c r="B240" s="14"/>
      <c r="C240" s="103" t="s">
        <v>168</v>
      </c>
      <c r="D240" s="16"/>
      <c r="E240" s="17"/>
      <c r="F240" s="120"/>
      <c r="G240" s="120"/>
      <c r="H240" s="110"/>
      <c r="I240" s="18"/>
      <c r="J240" s="19"/>
    </row>
    <row r="241" spans="1:10">
      <c r="A241" s="13"/>
      <c r="B241" s="14"/>
      <c r="C241" s="99" t="s">
        <v>169</v>
      </c>
      <c r="D241" s="16"/>
      <c r="E241" s="17">
        <v>1</v>
      </c>
      <c r="F241" s="120">
        <v>11.52</v>
      </c>
      <c r="G241" s="120">
        <v>0.77</v>
      </c>
      <c r="H241" s="110">
        <v>0.1</v>
      </c>
      <c r="I241" s="18">
        <f>H241*G241*F241*E241</f>
        <v>0.88704000000000016</v>
      </c>
      <c r="J241" s="19"/>
    </row>
    <row r="242" spans="1:10">
      <c r="A242" s="13"/>
      <c r="B242" s="14"/>
      <c r="C242" s="99" t="s">
        <v>312</v>
      </c>
      <c r="D242" s="16"/>
      <c r="E242" s="17">
        <v>1</v>
      </c>
      <c r="F242" s="120">
        <v>11.52</v>
      </c>
      <c r="G242" s="120">
        <v>0.77</v>
      </c>
      <c r="H242" s="110">
        <v>0.1</v>
      </c>
      <c r="I242" s="18">
        <f>H242*G242*F242*E242</f>
        <v>0.88704000000000016</v>
      </c>
      <c r="J242" s="19"/>
    </row>
    <row r="243" spans="1:10">
      <c r="A243" s="13"/>
      <c r="B243" s="14"/>
      <c r="C243" s="103" t="s">
        <v>313</v>
      </c>
      <c r="D243" s="16"/>
      <c r="E243" s="17"/>
      <c r="F243" s="120"/>
      <c r="G243" s="120"/>
      <c r="H243" s="110"/>
      <c r="I243" s="18"/>
      <c r="J243" s="19"/>
    </row>
    <row r="244" spans="1:10">
      <c r="A244" s="13"/>
      <c r="B244" s="14"/>
      <c r="C244" s="99" t="s">
        <v>315</v>
      </c>
      <c r="D244" s="16"/>
      <c r="E244" s="17">
        <v>1</v>
      </c>
      <c r="F244" s="120">
        <v>13.52</v>
      </c>
      <c r="G244" s="120">
        <v>18</v>
      </c>
      <c r="H244" s="110">
        <v>0.17</v>
      </c>
      <c r="I244" s="18">
        <f t="shared" ref="I244:I246" si="27">H244*G244*F244*E244</f>
        <v>41.371200000000002</v>
      </c>
      <c r="J244" s="19"/>
    </row>
    <row r="245" spans="1:10">
      <c r="A245" s="13"/>
      <c r="B245" s="14"/>
      <c r="C245" s="99" t="s">
        <v>325</v>
      </c>
      <c r="D245" s="16"/>
      <c r="E245" s="17">
        <v>-1</v>
      </c>
      <c r="F245" s="120">
        <v>3.07</v>
      </c>
      <c r="G245" s="120">
        <v>4.2300000000000004</v>
      </c>
      <c r="H245" s="110">
        <v>0.17</v>
      </c>
      <c r="I245" s="18">
        <f t="shared" ref="I245" si="28">H245*G245*F245*E245</f>
        <v>-2.2076370000000001</v>
      </c>
      <c r="J245" s="19"/>
    </row>
    <row r="246" spans="1:10">
      <c r="A246" s="13"/>
      <c r="B246" s="14"/>
      <c r="C246" s="99" t="s">
        <v>316</v>
      </c>
      <c r="D246" s="16"/>
      <c r="E246" s="17">
        <v>1</v>
      </c>
      <c r="F246" s="120">
        <v>8.9</v>
      </c>
      <c r="G246" s="120">
        <v>1.5</v>
      </c>
      <c r="H246" s="110">
        <v>0.15</v>
      </c>
      <c r="I246" s="18">
        <f t="shared" si="27"/>
        <v>2.0024999999999999</v>
      </c>
      <c r="J246" s="19"/>
    </row>
    <row r="247" spans="1:10">
      <c r="A247" s="13"/>
      <c r="B247" s="14"/>
      <c r="C247" s="99" t="s">
        <v>317</v>
      </c>
      <c r="D247" s="16">
        <v>0.5</v>
      </c>
      <c r="E247" s="17">
        <v>25</v>
      </c>
      <c r="F247" s="120">
        <v>1.5</v>
      </c>
      <c r="G247" s="120">
        <v>0.3</v>
      </c>
      <c r="H247" s="83">
        <v>0.15</v>
      </c>
      <c r="I247" s="18">
        <f>H247*G247*F247*E247*D247</f>
        <v>0.84375</v>
      </c>
      <c r="J247" s="19"/>
    </row>
    <row r="248" spans="1:10">
      <c r="A248" s="13"/>
      <c r="B248" s="14"/>
      <c r="C248" s="99" t="s">
        <v>318</v>
      </c>
      <c r="D248" s="16"/>
      <c r="E248" s="17">
        <v>1</v>
      </c>
      <c r="F248" s="120">
        <v>3.53</v>
      </c>
      <c r="G248" s="120">
        <v>1.83</v>
      </c>
      <c r="H248" s="110">
        <v>0.12</v>
      </c>
      <c r="I248" s="18">
        <f t="shared" ref="I248:I249" si="29">H248*G248*F248*E248</f>
        <v>0.77518799999999988</v>
      </c>
      <c r="J248" s="19"/>
    </row>
    <row r="249" spans="1:10">
      <c r="A249" s="13"/>
      <c r="B249" s="14"/>
      <c r="C249" s="99" t="s">
        <v>344</v>
      </c>
      <c r="D249" s="16"/>
      <c r="E249" s="17">
        <v>1</v>
      </c>
      <c r="F249" s="120">
        <v>0.9</v>
      </c>
      <c r="G249" s="120">
        <v>4.7</v>
      </c>
      <c r="H249" s="110">
        <v>7.0000000000000007E-2</v>
      </c>
      <c r="I249" s="18">
        <f t="shared" si="29"/>
        <v>0.29610000000000009</v>
      </c>
      <c r="J249" s="19"/>
    </row>
    <row r="250" spans="1:10" ht="20.25">
      <c r="A250" s="13"/>
      <c r="B250" s="14"/>
      <c r="C250" s="112" t="s">
        <v>170</v>
      </c>
      <c r="D250" s="16"/>
      <c r="E250" s="17"/>
      <c r="F250" s="120"/>
      <c r="G250" s="120"/>
      <c r="H250" s="83"/>
      <c r="I250" s="18"/>
      <c r="J250" s="19"/>
    </row>
    <row r="251" spans="1:10">
      <c r="A251" s="13"/>
      <c r="B251" s="14"/>
      <c r="C251" s="15" t="s">
        <v>296</v>
      </c>
      <c r="D251" s="16"/>
      <c r="E251" s="43">
        <v>16</v>
      </c>
      <c r="F251" s="120">
        <v>0.3</v>
      </c>
      <c r="G251" s="120">
        <v>0.55000000000000004</v>
      </c>
      <c r="H251" s="110">
        <v>3.15</v>
      </c>
      <c r="I251" s="18">
        <f t="shared" ref="I251" si="30">H251*G251*F251*E251</f>
        <v>8.3160000000000007</v>
      </c>
      <c r="J251" s="19"/>
    </row>
    <row r="252" spans="1:10">
      <c r="A252" s="13"/>
      <c r="B252" s="14"/>
      <c r="C252" s="15" t="s">
        <v>324</v>
      </c>
      <c r="D252" s="16"/>
      <c r="E252" s="43">
        <v>2</v>
      </c>
      <c r="F252" s="120">
        <v>0.3</v>
      </c>
      <c r="G252" s="120">
        <v>0.55000000000000004</v>
      </c>
      <c r="H252" s="110">
        <v>3.15</v>
      </c>
      <c r="I252" s="18">
        <f t="shared" ref="I252" si="31">H252*G252*F252*E252</f>
        <v>1.0395000000000001</v>
      </c>
      <c r="J252" s="19"/>
    </row>
    <row r="253" spans="1:10">
      <c r="A253" s="13"/>
      <c r="B253" s="14"/>
      <c r="C253" s="60" t="s">
        <v>166</v>
      </c>
      <c r="D253" s="16"/>
      <c r="E253" s="43"/>
      <c r="F253" s="120"/>
      <c r="G253" s="120"/>
      <c r="H253" s="110"/>
      <c r="I253" s="18"/>
      <c r="J253" s="19"/>
    </row>
    <row r="254" spans="1:10">
      <c r="A254" s="13"/>
      <c r="B254" s="14"/>
      <c r="C254" s="15" t="s">
        <v>304</v>
      </c>
      <c r="D254" s="16"/>
      <c r="E254" s="43"/>
      <c r="F254" s="120"/>
      <c r="G254" s="120"/>
      <c r="H254" s="110"/>
      <c r="I254" s="18"/>
      <c r="J254" s="19"/>
    </row>
    <row r="255" spans="1:10">
      <c r="A255" s="13"/>
      <c r="B255" s="14"/>
      <c r="C255" s="15" t="s">
        <v>305</v>
      </c>
      <c r="D255" s="16"/>
      <c r="E255" s="43">
        <v>4</v>
      </c>
      <c r="F255" s="120">
        <v>6.49</v>
      </c>
      <c r="G255" s="120">
        <v>0.23</v>
      </c>
      <c r="H255" s="110">
        <v>0.15</v>
      </c>
      <c r="I255" s="18">
        <f>H255*G255*F255*E255</f>
        <v>0.89562000000000008</v>
      </c>
      <c r="J255" s="19"/>
    </row>
    <row r="256" spans="1:10">
      <c r="A256" s="13"/>
      <c r="B256" s="14"/>
      <c r="C256" s="15" t="s">
        <v>160</v>
      </c>
      <c r="D256" s="16"/>
      <c r="E256" s="43">
        <v>1</v>
      </c>
      <c r="F256" s="120">
        <v>3.47</v>
      </c>
      <c r="G256" s="120">
        <v>0.23</v>
      </c>
      <c r="H256" s="110">
        <v>0.15</v>
      </c>
      <c r="I256" s="18">
        <f t="shared" ref="I256:I266" si="32">H256*G256*F256*E256</f>
        <v>0.11971500000000002</v>
      </c>
      <c r="J256" s="19"/>
    </row>
    <row r="257" spans="1:10">
      <c r="A257" s="13"/>
      <c r="B257" s="14"/>
      <c r="C257" s="15" t="s">
        <v>167</v>
      </c>
      <c r="D257" s="16"/>
      <c r="E257" s="43">
        <v>2</v>
      </c>
      <c r="F257" s="120">
        <v>6.2</v>
      </c>
      <c r="G257" s="120">
        <v>0.23</v>
      </c>
      <c r="H257" s="110">
        <v>0.15</v>
      </c>
      <c r="I257" s="18">
        <f t="shared" si="32"/>
        <v>0.42780000000000007</v>
      </c>
      <c r="J257" s="19"/>
    </row>
    <row r="258" spans="1:10">
      <c r="A258" s="13"/>
      <c r="B258" s="14"/>
      <c r="C258" s="15" t="s">
        <v>160</v>
      </c>
      <c r="D258" s="16"/>
      <c r="E258" s="43">
        <v>1</v>
      </c>
      <c r="F258" s="120">
        <v>5.9</v>
      </c>
      <c r="G258" s="120">
        <v>0.23</v>
      </c>
      <c r="H258" s="110">
        <v>0.15</v>
      </c>
      <c r="I258" s="18">
        <f t="shared" si="32"/>
        <v>0.20355000000000004</v>
      </c>
      <c r="J258" s="19"/>
    </row>
    <row r="259" spans="1:10">
      <c r="A259" s="13"/>
      <c r="B259" s="14"/>
      <c r="C259" s="15" t="s">
        <v>160</v>
      </c>
      <c r="D259" s="16"/>
      <c r="E259" s="43">
        <v>1</v>
      </c>
      <c r="F259" s="120">
        <v>2.97</v>
      </c>
      <c r="G259" s="120">
        <v>0.23</v>
      </c>
      <c r="H259" s="110">
        <v>0.15</v>
      </c>
      <c r="I259" s="18">
        <f t="shared" si="32"/>
        <v>0.10246500000000001</v>
      </c>
      <c r="J259" s="19"/>
    </row>
    <row r="260" spans="1:10">
      <c r="A260" s="13"/>
      <c r="B260" s="14"/>
      <c r="C260" s="15" t="s">
        <v>160</v>
      </c>
      <c r="D260" s="16"/>
      <c r="E260" s="43">
        <v>1</v>
      </c>
      <c r="F260" s="120">
        <v>1.1000000000000001</v>
      </c>
      <c r="G260" s="120">
        <v>0.23</v>
      </c>
      <c r="H260" s="110">
        <v>0.15</v>
      </c>
      <c r="I260" s="18">
        <f t="shared" si="32"/>
        <v>3.7950000000000005E-2</v>
      </c>
      <c r="J260" s="19"/>
    </row>
    <row r="261" spans="1:10">
      <c r="A261" s="13"/>
      <c r="B261" s="14"/>
      <c r="C261" s="15" t="s">
        <v>286</v>
      </c>
      <c r="D261" s="16"/>
      <c r="E261" s="43">
        <v>3</v>
      </c>
      <c r="F261" s="120">
        <v>5.22</v>
      </c>
      <c r="G261" s="120">
        <v>0.23</v>
      </c>
      <c r="H261" s="110">
        <v>0.15</v>
      </c>
      <c r="I261" s="18">
        <f t="shared" si="32"/>
        <v>0.54027000000000003</v>
      </c>
      <c r="J261" s="19"/>
    </row>
    <row r="262" spans="1:10">
      <c r="A262" s="13"/>
      <c r="B262" s="14"/>
      <c r="C262" s="15" t="s">
        <v>160</v>
      </c>
      <c r="D262" s="16"/>
      <c r="E262" s="43">
        <v>3</v>
      </c>
      <c r="F262" s="120">
        <v>5.17</v>
      </c>
      <c r="G262" s="120">
        <v>0.23</v>
      </c>
      <c r="H262" s="110">
        <v>0.15</v>
      </c>
      <c r="I262" s="18">
        <f t="shared" si="32"/>
        <v>0.5350950000000001</v>
      </c>
      <c r="J262" s="19"/>
    </row>
    <row r="263" spans="1:10">
      <c r="A263" s="13"/>
      <c r="B263" s="14"/>
      <c r="C263" s="15" t="s">
        <v>160</v>
      </c>
      <c r="D263" s="16"/>
      <c r="E263" s="43">
        <v>4</v>
      </c>
      <c r="F263" s="120">
        <v>5.22</v>
      </c>
      <c r="G263" s="120">
        <v>0.23</v>
      </c>
      <c r="H263" s="110">
        <v>0.15</v>
      </c>
      <c r="I263" s="18">
        <f t="shared" si="32"/>
        <v>0.72036</v>
      </c>
      <c r="J263" s="19"/>
    </row>
    <row r="264" spans="1:10">
      <c r="A264" s="13"/>
      <c r="B264" s="14"/>
      <c r="C264" s="15" t="s">
        <v>160</v>
      </c>
      <c r="D264" s="16"/>
      <c r="E264" s="43">
        <v>2</v>
      </c>
      <c r="F264" s="120">
        <v>1.5</v>
      </c>
      <c r="G264" s="120">
        <v>0.23</v>
      </c>
      <c r="H264" s="110">
        <v>0.15</v>
      </c>
      <c r="I264" s="18">
        <f t="shared" ref="I264" si="33">H264*G264*F264*E264</f>
        <v>0.10350000000000001</v>
      </c>
      <c r="J264" s="19"/>
    </row>
    <row r="265" spans="1:10">
      <c r="A265" s="13"/>
      <c r="B265" s="14"/>
      <c r="C265" s="15" t="s">
        <v>160</v>
      </c>
      <c r="D265" s="16"/>
      <c r="E265" s="43">
        <v>1</v>
      </c>
      <c r="F265" s="120">
        <v>2.15</v>
      </c>
      <c r="G265" s="120">
        <v>0.23</v>
      </c>
      <c r="H265" s="110">
        <v>0.15</v>
      </c>
      <c r="I265" s="18">
        <f t="shared" ref="I265" si="34">H265*G265*F265*E265</f>
        <v>7.4175000000000005E-2</v>
      </c>
      <c r="J265" s="19"/>
    </row>
    <row r="266" spans="1:10">
      <c r="A266" s="13"/>
      <c r="B266" s="14"/>
      <c r="C266" s="15" t="s">
        <v>229</v>
      </c>
      <c r="D266" s="16"/>
      <c r="E266" s="43">
        <v>4</v>
      </c>
      <c r="F266" s="120">
        <v>2.5499999999999998</v>
      </c>
      <c r="G266" s="120">
        <v>0.23</v>
      </c>
      <c r="H266" s="110">
        <v>0.15</v>
      </c>
      <c r="I266" s="18">
        <f t="shared" si="32"/>
        <v>0.35189999999999999</v>
      </c>
      <c r="J266" s="19"/>
    </row>
    <row r="267" spans="1:10">
      <c r="A267" s="13"/>
      <c r="B267" s="14"/>
      <c r="C267" s="98" t="s">
        <v>303</v>
      </c>
      <c r="D267" s="158"/>
      <c r="G267" s="120"/>
      <c r="H267" s="110"/>
      <c r="I267" s="18"/>
      <c r="J267" s="19"/>
    </row>
    <row r="268" spans="1:10">
      <c r="A268" s="13"/>
      <c r="B268" s="14"/>
      <c r="C268" s="15" t="s">
        <v>293</v>
      </c>
      <c r="D268" s="16"/>
      <c r="E268" s="43">
        <v>2</v>
      </c>
      <c r="F268" s="120">
        <v>2.52</v>
      </c>
      <c r="G268" s="120">
        <v>0.12</v>
      </c>
      <c r="H268" s="110">
        <v>0.15</v>
      </c>
      <c r="I268" s="18">
        <f t="shared" ref="I268:I272" si="35">H268*G268*F268*E268</f>
        <v>9.0719999999999995E-2</v>
      </c>
      <c r="J268" s="19"/>
    </row>
    <row r="269" spans="1:10">
      <c r="A269" s="13"/>
      <c r="B269" s="14"/>
      <c r="C269" s="15" t="s">
        <v>160</v>
      </c>
      <c r="D269" s="16"/>
      <c r="E269" s="43">
        <v>2</v>
      </c>
      <c r="F269" s="120">
        <v>1.5</v>
      </c>
      <c r="G269" s="120">
        <v>0.12</v>
      </c>
      <c r="H269" s="110">
        <v>0.15</v>
      </c>
      <c r="I269" s="18">
        <f t="shared" si="35"/>
        <v>5.3999999999999992E-2</v>
      </c>
      <c r="J269" s="19"/>
    </row>
    <row r="270" spans="1:10">
      <c r="A270" s="13"/>
      <c r="B270" s="14"/>
      <c r="C270" s="15" t="s">
        <v>321</v>
      </c>
      <c r="D270" s="16"/>
      <c r="E270" s="43">
        <v>1</v>
      </c>
      <c r="F270" s="120">
        <v>3.37</v>
      </c>
      <c r="G270" s="120">
        <v>0.12</v>
      </c>
      <c r="H270" s="110">
        <v>0.15</v>
      </c>
      <c r="I270" s="18">
        <f t="shared" si="35"/>
        <v>6.0659999999999999E-2</v>
      </c>
      <c r="J270" s="19"/>
    </row>
    <row r="271" spans="1:10">
      <c r="A271" s="13"/>
      <c r="B271" s="14"/>
      <c r="C271" s="15" t="s">
        <v>160</v>
      </c>
      <c r="D271" s="16"/>
      <c r="E271" s="43">
        <v>1</v>
      </c>
      <c r="F271" s="120">
        <v>1.2</v>
      </c>
      <c r="G271" s="120">
        <v>0.12</v>
      </c>
      <c r="H271" s="110">
        <v>0.15</v>
      </c>
      <c r="I271" s="18">
        <f t="shared" si="35"/>
        <v>2.1599999999999998E-2</v>
      </c>
      <c r="J271" s="19"/>
    </row>
    <row r="272" spans="1:10">
      <c r="A272" s="13"/>
      <c r="B272" s="14"/>
      <c r="C272" s="15" t="s">
        <v>229</v>
      </c>
      <c r="D272" s="16"/>
      <c r="E272" s="43">
        <v>1</v>
      </c>
      <c r="F272" s="120">
        <v>1.05</v>
      </c>
      <c r="G272" s="120">
        <v>0.12</v>
      </c>
      <c r="H272" s="110">
        <v>0.15</v>
      </c>
      <c r="I272" s="18">
        <f t="shared" si="35"/>
        <v>1.89E-2</v>
      </c>
      <c r="J272" s="19"/>
    </row>
    <row r="273" spans="1:10">
      <c r="A273" s="13"/>
      <c r="B273" s="14"/>
      <c r="C273" s="60" t="s">
        <v>322</v>
      </c>
      <c r="D273" s="16"/>
      <c r="E273" s="43"/>
      <c r="F273" s="120"/>
      <c r="G273" s="120"/>
      <c r="H273" s="110"/>
      <c r="I273" s="18"/>
      <c r="J273" s="19"/>
    </row>
    <row r="274" spans="1:10">
      <c r="A274" s="13"/>
      <c r="B274" s="14"/>
      <c r="C274" s="15" t="s">
        <v>306</v>
      </c>
      <c r="D274" s="16"/>
      <c r="E274" s="43">
        <v>1</v>
      </c>
      <c r="F274" s="120">
        <v>61.84</v>
      </c>
      <c r="G274" s="120">
        <v>0.3</v>
      </c>
      <c r="H274" s="110">
        <v>0.43</v>
      </c>
      <c r="I274" s="18">
        <f t="shared" ref="I274" si="36">H274*G274*F274*E274</f>
        <v>7.9773600000000009</v>
      </c>
      <c r="J274" s="19"/>
    </row>
    <row r="275" spans="1:10">
      <c r="A275" s="13"/>
      <c r="B275" s="14"/>
      <c r="C275" s="15" t="s">
        <v>307</v>
      </c>
      <c r="D275" s="16"/>
      <c r="E275" s="43"/>
      <c r="F275" s="120"/>
      <c r="G275" s="120"/>
      <c r="H275" s="110"/>
      <c r="I275" s="18"/>
      <c r="J275" s="19"/>
    </row>
    <row r="276" spans="1:10">
      <c r="A276" s="13"/>
      <c r="B276" s="14"/>
      <c r="C276" s="15" t="s">
        <v>308</v>
      </c>
      <c r="D276" s="16"/>
      <c r="E276" s="43">
        <v>2</v>
      </c>
      <c r="F276" s="120">
        <v>13.22</v>
      </c>
      <c r="G276" s="120">
        <v>0.3</v>
      </c>
      <c r="H276" s="110">
        <v>0.43</v>
      </c>
      <c r="I276" s="18">
        <f t="shared" ref="I276:I284" si="37">H276*G276*F276*E276</f>
        <v>3.4107600000000002</v>
      </c>
      <c r="J276" s="19"/>
    </row>
    <row r="277" spans="1:10">
      <c r="A277" s="13"/>
      <c r="B277" s="14"/>
      <c r="C277" s="15" t="s">
        <v>290</v>
      </c>
      <c r="D277" s="16"/>
      <c r="E277" s="43">
        <v>1</v>
      </c>
      <c r="F277" s="120">
        <v>6.2</v>
      </c>
      <c r="G277" s="120">
        <v>0.3</v>
      </c>
      <c r="H277" s="110">
        <v>0.43</v>
      </c>
      <c r="I277" s="18">
        <f t="shared" si="37"/>
        <v>0.79980000000000007</v>
      </c>
      <c r="J277" s="19"/>
    </row>
    <row r="278" spans="1:10">
      <c r="A278" s="13"/>
      <c r="B278" s="14"/>
      <c r="C278" s="15" t="s">
        <v>293</v>
      </c>
      <c r="D278" s="16"/>
      <c r="E278" s="43">
        <v>2</v>
      </c>
      <c r="F278" s="120">
        <v>6.12</v>
      </c>
      <c r="G278" s="120">
        <v>0.23</v>
      </c>
      <c r="H278" s="110">
        <v>0.28000000000000003</v>
      </c>
      <c r="I278" s="18">
        <f t="shared" si="37"/>
        <v>0.78825600000000018</v>
      </c>
      <c r="J278" s="19"/>
    </row>
    <row r="279" spans="1:10">
      <c r="A279" s="13"/>
      <c r="B279" s="14"/>
      <c r="C279" s="15" t="s">
        <v>310</v>
      </c>
      <c r="D279" s="16"/>
      <c r="E279" s="43">
        <v>1</v>
      </c>
      <c r="F279" s="120">
        <v>17.7</v>
      </c>
      <c r="G279" s="120">
        <v>0.3</v>
      </c>
      <c r="H279" s="110">
        <v>0.43</v>
      </c>
      <c r="I279" s="18">
        <f t="shared" si="37"/>
        <v>2.2833000000000001</v>
      </c>
      <c r="J279" s="19"/>
    </row>
    <row r="280" spans="1:10">
      <c r="A280" s="13"/>
      <c r="B280" s="14"/>
      <c r="C280" s="98" t="s">
        <v>160</v>
      </c>
      <c r="D280" s="158"/>
      <c r="E280" s="43">
        <v>2</v>
      </c>
      <c r="F280" s="120">
        <v>5.7</v>
      </c>
      <c r="G280" s="120">
        <v>0.3</v>
      </c>
      <c r="H280" s="110">
        <v>0.43</v>
      </c>
      <c r="I280" s="18">
        <f t="shared" si="37"/>
        <v>1.4706000000000001</v>
      </c>
      <c r="J280" s="19"/>
    </row>
    <row r="281" spans="1:10">
      <c r="A281" s="13"/>
      <c r="B281" s="14"/>
      <c r="C281" s="15" t="s">
        <v>309</v>
      </c>
      <c r="D281" s="16"/>
      <c r="E281" s="43">
        <v>1</v>
      </c>
      <c r="F281" s="120">
        <v>3.35</v>
      </c>
      <c r="G281" s="120">
        <v>0.23</v>
      </c>
      <c r="H281" s="110">
        <v>0.28000000000000003</v>
      </c>
      <c r="I281" s="18">
        <f t="shared" si="37"/>
        <v>0.21574000000000004</v>
      </c>
      <c r="J281" s="19"/>
    </row>
    <row r="282" spans="1:10">
      <c r="A282" s="13"/>
      <c r="B282" s="14"/>
      <c r="C282" s="15" t="s">
        <v>311</v>
      </c>
      <c r="D282" s="16"/>
      <c r="E282" s="43">
        <v>4</v>
      </c>
      <c r="F282" s="120">
        <v>2.5499999999999998</v>
      </c>
      <c r="G282" s="120">
        <v>0.23</v>
      </c>
      <c r="H282" s="110">
        <v>0.28000000000000003</v>
      </c>
      <c r="I282" s="18">
        <f t="shared" si="37"/>
        <v>0.65688000000000013</v>
      </c>
      <c r="J282" s="19"/>
    </row>
    <row r="283" spans="1:10">
      <c r="A283" s="13"/>
      <c r="B283" s="14"/>
      <c r="C283" s="15" t="s">
        <v>319</v>
      </c>
      <c r="D283" s="16"/>
      <c r="E283" s="43">
        <v>1</v>
      </c>
      <c r="F283" s="120">
        <v>3.53</v>
      </c>
      <c r="G283" s="120">
        <v>0.23</v>
      </c>
      <c r="H283" s="110">
        <v>0.3</v>
      </c>
      <c r="I283" s="18">
        <f t="shared" si="37"/>
        <v>0.24357000000000001</v>
      </c>
      <c r="J283" s="19"/>
    </row>
    <row r="284" spans="1:10">
      <c r="A284" s="13"/>
      <c r="B284" s="14"/>
      <c r="C284" s="15" t="s">
        <v>160</v>
      </c>
      <c r="D284" s="16"/>
      <c r="E284" s="43">
        <v>1</v>
      </c>
      <c r="F284" s="120">
        <v>3.07</v>
      </c>
      <c r="G284" s="120">
        <v>0.23</v>
      </c>
      <c r="H284" s="110">
        <v>0.28000000000000003</v>
      </c>
      <c r="I284" s="18">
        <f t="shared" si="37"/>
        <v>0.19770800000000002</v>
      </c>
      <c r="J284" s="19"/>
    </row>
    <row r="285" spans="1:10">
      <c r="A285" s="13"/>
      <c r="B285" s="14"/>
      <c r="C285" s="15" t="s">
        <v>279</v>
      </c>
      <c r="D285" s="16"/>
      <c r="E285" s="43">
        <v>2</v>
      </c>
      <c r="F285" s="120">
        <v>4.5</v>
      </c>
      <c r="G285" s="120">
        <v>0.3</v>
      </c>
      <c r="H285" s="110">
        <v>0.45</v>
      </c>
      <c r="I285" s="18">
        <f t="shared" ref="I285" si="38">H285*G285*F285*E285</f>
        <v>1.2150000000000001</v>
      </c>
      <c r="J285" s="19"/>
    </row>
    <row r="286" spans="1:10">
      <c r="A286" s="13"/>
      <c r="B286" s="14"/>
      <c r="C286" s="15" t="s">
        <v>160</v>
      </c>
      <c r="D286" s="16"/>
      <c r="E286" s="43">
        <v>1</v>
      </c>
      <c r="F286" s="120">
        <v>5.77</v>
      </c>
      <c r="G286" s="120">
        <v>0.3</v>
      </c>
      <c r="H286" s="110">
        <v>0.45</v>
      </c>
      <c r="I286" s="18">
        <f t="shared" ref="I286" si="39">H286*G286*F286*E286</f>
        <v>0.77895000000000003</v>
      </c>
      <c r="J286" s="19"/>
    </row>
    <row r="287" spans="1:10">
      <c r="A287" s="13"/>
      <c r="B287" s="14"/>
      <c r="C287" s="103" t="s">
        <v>168</v>
      </c>
      <c r="D287" s="16"/>
      <c r="E287" s="17"/>
      <c r="F287" s="120"/>
      <c r="G287" s="120"/>
      <c r="H287" s="110"/>
      <c r="I287" s="18"/>
      <c r="J287" s="19"/>
    </row>
    <row r="288" spans="1:10">
      <c r="A288" s="13"/>
      <c r="B288" s="14"/>
      <c r="C288" s="99" t="s">
        <v>169</v>
      </c>
      <c r="D288" s="16"/>
      <c r="E288" s="17">
        <v>1</v>
      </c>
      <c r="F288" s="120">
        <v>11.52</v>
      </c>
      <c r="G288" s="120">
        <v>0.77</v>
      </c>
      <c r="H288" s="110">
        <v>0.1</v>
      </c>
      <c r="I288" s="18">
        <f>H288*G288*F288*E288</f>
        <v>0.88704000000000016</v>
      </c>
      <c r="J288" s="19"/>
    </row>
    <row r="289" spans="1:10">
      <c r="A289" s="13"/>
      <c r="B289" s="14"/>
      <c r="C289" s="99" t="s">
        <v>312</v>
      </c>
      <c r="D289" s="16"/>
      <c r="E289" s="17">
        <v>1</v>
      </c>
      <c r="F289" s="120">
        <v>11.52</v>
      </c>
      <c r="G289" s="120">
        <v>0.77</v>
      </c>
      <c r="H289" s="110">
        <v>0.1</v>
      </c>
      <c r="I289" s="18">
        <f>H289*G289*F289*E289</f>
        <v>0.88704000000000016</v>
      </c>
      <c r="J289" s="19"/>
    </row>
    <row r="290" spans="1:10">
      <c r="A290" s="13"/>
      <c r="B290" s="14"/>
      <c r="C290" s="99" t="s">
        <v>327</v>
      </c>
      <c r="D290" s="16"/>
      <c r="E290" s="17">
        <v>1</v>
      </c>
      <c r="F290" s="120">
        <v>2.4</v>
      </c>
      <c r="G290" s="120">
        <v>0.6</v>
      </c>
      <c r="H290" s="110">
        <v>0.1</v>
      </c>
      <c r="I290" s="18">
        <f>H290*G290*F290*E290</f>
        <v>0.14399999999999999</v>
      </c>
      <c r="J290" s="19"/>
    </row>
    <row r="291" spans="1:10">
      <c r="A291" s="13"/>
      <c r="B291" s="14"/>
      <c r="C291" s="99" t="s">
        <v>160</v>
      </c>
      <c r="D291" s="16"/>
      <c r="E291" s="17">
        <v>1</v>
      </c>
      <c r="F291" s="120">
        <v>3</v>
      </c>
      <c r="G291" s="120">
        <v>0.6</v>
      </c>
      <c r="H291" s="110">
        <v>0.1</v>
      </c>
      <c r="I291" s="18">
        <f>H291*G291*F291*E291</f>
        <v>0.18</v>
      </c>
      <c r="J291" s="19"/>
    </row>
    <row r="292" spans="1:10">
      <c r="A292" s="13"/>
      <c r="B292" s="14"/>
      <c r="C292" s="103" t="s">
        <v>323</v>
      </c>
      <c r="D292" s="16"/>
      <c r="E292" s="17"/>
      <c r="F292" s="120"/>
      <c r="G292" s="120"/>
      <c r="H292" s="110"/>
      <c r="I292" s="18"/>
      <c r="J292" s="19"/>
    </row>
    <row r="293" spans="1:10">
      <c r="A293" s="13"/>
      <c r="B293" s="14"/>
      <c r="C293" s="99" t="s">
        <v>315</v>
      </c>
      <c r="D293" s="16"/>
      <c r="E293" s="17">
        <v>1</v>
      </c>
      <c r="F293" s="120">
        <v>13.52</v>
      </c>
      <c r="G293" s="120">
        <v>18</v>
      </c>
      <c r="H293" s="110">
        <v>0.17</v>
      </c>
      <c r="I293" s="18">
        <f t="shared" ref="I293:I295" si="40">H293*G293*F293*E293</f>
        <v>41.371200000000002</v>
      </c>
      <c r="J293" s="19"/>
    </row>
    <row r="294" spans="1:10">
      <c r="A294" s="13"/>
      <c r="B294" s="14"/>
      <c r="C294" s="99" t="s">
        <v>325</v>
      </c>
      <c r="D294" s="16"/>
      <c r="E294" s="17">
        <v>-1</v>
      </c>
      <c r="F294" s="120">
        <v>3.07</v>
      </c>
      <c r="G294" s="120">
        <v>4.2300000000000004</v>
      </c>
      <c r="H294" s="110">
        <v>0.17</v>
      </c>
      <c r="I294" s="18">
        <f t="shared" si="40"/>
        <v>-2.2076370000000001</v>
      </c>
      <c r="J294" s="19"/>
    </row>
    <row r="295" spans="1:10">
      <c r="A295" s="13"/>
      <c r="B295" s="14"/>
      <c r="C295" s="99" t="s">
        <v>316</v>
      </c>
      <c r="D295" s="16"/>
      <c r="E295" s="17">
        <v>1</v>
      </c>
      <c r="F295" s="120">
        <v>8.25</v>
      </c>
      <c r="G295" s="120">
        <v>1.5</v>
      </c>
      <c r="H295" s="110">
        <v>0.15</v>
      </c>
      <c r="I295" s="18">
        <f t="shared" si="40"/>
        <v>1.8562499999999997</v>
      </c>
      <c r="J295" s="19"/>
    </row>
    <row r="296" spans="1:10">
      <c r="A296" s="13"/>
      <c r="B296" s="14"/>
      <c r="C296" s="99" t="s">
        <v>317</v>
      </c>
      <c r="D296" s="16">
        <v>0.5</v>
      </c>
      <c r="E296" s="17">
        <v>23</v>
      </c>
      <c r="F296" s="120">
        <v>1.5</v>
      </c>
      <c r="G296" s="120">
        <v>0.3</v>
      </c>
      <c r="H296" s="83">
        <v>0.15</v>
      </c>
      <c r="I296" s="18">
        <f>H296*G296*F296*E296*D296</f>
        <v>0.77625000000000011</v>
      </c>
      <c r="J296" s="19"/>
    </row>
    <row r="297" spans="1:10">
      <c r="A297" s="13"/>
      <c r="B297" s="14"/>
      <c r="C297" s="99" t="s">
        <v>318</v>
      </c>
      <c r="D297" s="16"/>
      <c r="E297" s="17">
        <v>1</v>
      </c>
      <c r="F297" s="120">
        <v>3.53</v>
      </c>
      <c r="G297" s="120">
        <v>1.83</v>
      </c>
      <c r="H297" s="110">
        <v>0.12</v>
      </c>
      <c r="I297" s="18">
        <f t="shared" ref="I297" si="41">H297*G297*F297*E297</f>
        <v>0.77518799999999988</v>
      </c>
      <c r="J297" s="19"/>
    </row>
    <row r="298" spans="1:10">
      <c r="A298" s="13"/>
      <c r="B298" s="14"/>
      <c r="C298" s="99" t="s">
        <v>326</v>
      </c>
      <c r="D298" s="16"/>
      <c r="E298" s="17">
        <v>1</v>
      </c>
      <c r="F298" s="120">
        <v>4.5</v>
      </c>
      <c r="G298" s="120">
        <v>6.37</v>
      </c>
      <c r="H298" s="110">
        <v>0.17</v>
      </c>
      <c r="I298" s="18">
        <f t="shared" ref="I298:I299" si="42">H298*G298*F298*E298</f>
        <v>4.873050000000001</v>
      </c>
      <c r="J298" s="19"/>
    </row>
    <row r="299" spans="1:10">
      <c r="A299" s="13"/>
      <c r="B299" s="14"/>
      <c r="C299" s="99" t="s">
        <v>344</v>
      </c>
      <c r="D299" s="16"/>
      <c r="E299" s="17">
        <v>1</v>
      </c>
      <c r="F299" s="120">
        <v>0.9</v>
      </c>
      <c r="G299" s="120">
        <v>4.7</v>
      </c>
      <c r="H299" s="110">
        <v>7.0000000000000007E-2</v>
      </c>
      <c r="I299" s="18">
        <f t="shared" si="42"/>
        <v>0.29610000000000009</v>
      </c>
      <c r="J299" s="19"/>
    </row>
    <row r="300" spans="1:10" ht="20.25">
      <c r="A300" s="13"/>
      <c r="B300" s="14"/>
      <c r="C300" s="112" t="s">
        <v>320</v>
      </c>
      <c r="D300" s="16"/>
      <c r="E300" s="17"/>
      <c r="F300" s="120"/>
      <c r="G300" s="120"/>
      <c r="H300" s="83"/>
      <c r="I300" s="18"/>
      <c r="J300" s="19"/>
    </row>
    <row r="301" spans="1:10">
      <c r="A301" s="13"/>
      <c r="B301" s="14"/>
      <c r="C301" s="15" t="s">
        <v>296</v>
      </c>
      <c r="D301" s="16"/>
      <c r="E301" s="43">
        <v>16</v>
      </c>
      <c r="F301" s="120">
        <v>0.3</v>
      </c>
      <c r="G301" s="120">
        <v>0.55000000000000004</v>
      </c>
      <c r="H301" s="110">
        <v>3.15</v>
      </c>
      <c r="I301" s="18">
        <f t="shared" ref="I301" si="43">H301*G301*F301*E301</f>
        <v>8.3160000000000007</v>
      </c>
      <c r="J301" s="19"/>
    </row>
    <row r="302" spans="1:10">
      <c r="A302" s="13"/>
      <c r="B302" s="14"/>
      <c r="C302" s="60" t="s">
        <v>166</v>
      </c>
      <c r="D302" s="16"/>
      <c r="E302" s="43"/>
      <c r="F302" s="120"/>
      <c r="G302" s="120"/>
      <c r="H302" s="110"/>
      <c r="I302" s="18"/>
      <c r="J302" s="19"/>
    </row>
    <row r="303" spans="1:10">
      <c r="A303" s="13"/>
      <c r="B303" s="14"/>
      <c r="C303" s="15" t="s">
        <v>304</v>
      </c>
      <c r="D303" s="16"/>
      <c r="E303" s="43"/>
      <c r="F303" s="120"/>
      <c r="G303" s="120"/>
      <c r="H303" s="110"/>
      <c r="I303" s="18"/>
      <c r="J303" s="19"/>
    </row>
    <row r="304" spans="1:10">
      <c r="A304" s="13"/>
      <c r="B304" s="14"/>
      <c r="C304" s="15" t="s">
        <v>305</v>
      </c>
      <c r="D304" s="16"/>
      <c r="E304" s="43">
        <v>2</v>
      </c>
      <c r="F304" s="120">
        <v>6.49</v>
      </c>
      <c r="G304" s="120">
        <v>0.23</v>
      </c>
      <c r="H304" s="110">
        <v>0.15</v>
      </c>
      <c r="I304" s="18">
        <f>H304*G304*F304*E304</f>
        <v>0.44781000000000004</v>
      </c>
      <c r="J304" s="19"/>
    </row>
    <row r="305" spans="1:10">
      <c r="A305" s="13"/>
      <c r="B305" s="14"/>
      <c r="C305" s="15" t="s">
        <v>167</v>
      </c>
      <c r="D305" s="16"/>
      <c r="E305" s="43">
        <v>2</v>
      </c>
      <c r="F305" s="120">
        <v>6.2</v>
      </c>
      <c r="G305" s="120">
        <v>0.23</v>
      </c>
      <c r="H305" s="110">
        <v>0.15</v>
      </c>
      <c r="I305" s="18">
        <f t="shared" ref="I305:I311" si="44">H305*G305*F305*E305</f>
        <v>0.42780000000000007</v>
      </c>
      <c r="J305" s="19"/>
    </row>
    <row r="306" spans="1:10">
      <c r="A306" s="13"/>
      <c r="B306" s="14"/>
      <c r="C306" s="15" t="s">
        <v>160</v>
      </c>
      <c r="D306" s="16"/>
      <c r="E306" s="43">
        <v>1</v>
      </c>
      <c r="F306" s="120">
        <v>2.97</v>
      </c>
      <c r="G306" s="120">
        <v>0.23</v>
      </c>
      <c r="H306" s="110">
        <v>0.15</v>
      </c>
      <c r="I306" s="18">
        <f t="shared" si="44"/>
        <v>0.10246500000000001</v>
      </c>
      <c r="J306" s="19"/>
    </row>
    <row r="307" spans="1:10">
      <c r="A307" s="13"/>
      <c r="B307" s="14"/>
      <c r="C307" s="15" t="s">
        <v>160</v>
      </c>
      <c r="D307" s="16"/>
      <c r="E307" s="43">
        <v>1</v>
      </c>
      <c r="F307" s="120">
        <v>1.1000000000000001</v>
      </c>
      <c r="G307" s="120">
        <v>0.23</v>
      </c>
      <c r="H307" s="110">
        <v>0.15</v>
      </c>
      <c r="I307" s="18">
        <f t="shared" si="44"/>
        <v>3.7950000000000005E-2</v>
      </c>
      <c r="J307" s="19"/>
    </row>
    <row r="308" spans="1:10">
      <c r="A308" s="13"/>
      <c r="B308" s="14"/>
      <c r="C308" s="15" t="s">
        <v>286</v>
      </c>
      <c r="D308" s="16"/>
      <c r="E308" s="43">
        <v>3</v>
      </c>
      <c r="F308" s="120">
        <v>5.22</v>
      </c>
      <c r="G308" s="120">
        <v>0.23</v>
      </c>
      <c r="H308" s="110">
        <v>0.15</v>
      </c>
      <c r="I308" s="18">
        <f t="shared" si="44"/>
        <v>0.54027000000000003</v>
      </c>
      <c r="J308" s="19"/>
    </row>
    <row r="309" spans="1:10">
      <c r="A309" s="13"/>
      <c r="B309" s="14"/>
      <c r="C309" s="15" t="s">
        <v>160</v>
      </c>
      <c r="D309" s="16"/>
      <c r="E309" s="43">
        <v>3</v>
      </c>
      <c r="F309" s="120">
        <v>5.17</v>
      </c>
      <c r="G309" s="120">
        <v>0.23</v>
      </c>
      <c r="H309" s="110">
        <v>0.15</v>
      </c>
      <c r="I309" s="18">
        <f t="shared" si="44"/>
        <v>0.5350950000000001</v>
      </c>
      <c r="J309" s="19"/>
    </row>
    <row r="310" spans="1:10">
      <c r="A310" s="13"/>
      <c r="B310" s="14"/>
      <c r="C310" s="15" t="s">
        <v>160</v>
      </c>
      <c r="D310" s="16"/>
      <c r="E310" s="43">
        <v>4</v>
      </c>
      <c r="F310" s="120">
        <v>5.22</v>
      </c>
      <c r="G310" s="120">
        <v>0.23</v>
      </c>
      <c r="H310" s="110">
        <v>0.15</v>
      </c>
      <c r="I310" s="18">
        <f t="shared" si="44"/>
        <v>0.72036</v>
      </c>
      <c r="J310" s="19"/>
    </row>
    <row r="311" spans="1:10">
      <c r="A311" s="13"/>
      <c r="B311" s="14"/>
      <c r="C311" s="15" t="s">
        <v>229</v>
      </c>
      <c r="D311" s="16"/>
      <c r="E311" s="43">
        <v>4</v>
      </c>
      <c r="F311" s="120">
        <v>2.5499999999999998</v>
      </c>
      <c r="G311" s="120">
        <v>0.23</v>
      </c>
      <c r="H311" s="110">
        <v>0.15</v>
      </c>
      <c r="I311" s="18">
        <f t="shared" si="44"/>
        <v>0.35189999999999999</v>
      </c>
      <c r="J311" s="19"/>
    </row>
    <row r="312" spans="1:10">
      <c r="A312" s="13"/>
      <c r="B312" s="14"/>
      <c r="C312" s="98" t="s">
        <v>303</v>
      </c>
      <c r="D312" s="158"/>
      <c r="G312" s="120"/>
      <c r="H312" s="110"/>
      <c r="I312" s="18"/>
      <c r="J312" s="19"/>
    </row>
    <row r="313" spans="1:10">
      <c r="A313" s="13"/>
      <c r="B313" s="14"/>
      <c r="C313" s="15" t="s">
        <v>329</v>
      </c>
      <c r="D313" s="16"/>
      <c r="E313" s="43">
        <v>1</v>
      </c>
      <c r="F313" s="120">
        <v>6.27</v>
      </c>
      <c r="G313" s="120">
        <v>0.12</v>
      </c>
      <c r="H313" s="110">
        <v>0.15</v>
      </c>
      <c r="I313" s="18">
        <f t="shared" ref="I313:I314" si="45">H313*G313*F313*E313</f>
        <v>0.11285999999999999</v>
      </c>
      <c r="J313" s="19"/>
    </row>
    <row r="314" spans="1:10">
      <c r="A314" s="13"/>
      <c r="B314" s="14"/>
      <c r="C314" s="15" t="s">
        <v>229</v>
      </c>
      <c r="D314" s="16"/>
      <c r="E314" s="43">
        <v>1</v>
      </c>
      <c r="F314" s="120">
        <v>1.05</v>
      </c>
      <c r="G314" s="120">
        <v>0.12</v>
      </c>
      <c r="H314" s="110">
        <v>0.15</v>
      </c>
      <c r="I314" s="18">
        <f t="shared" si="45"/>
        <v>1.89E-2</v>
      </c>
      <c r="J314" s="19"/>
    </row>
    <row r="315" spans="1:10">
      <c r="A315" s="13"/>
      <c r="B315" s="14"/>
      <c r="C315" s="60" t="s">
        <v>330</v>
      </c>
      <c r="D315" s="16"/>
      <c r="E315" s="43"/>
      <c r="F315" s="120"/>
      <c r="G315" s="120"/>
      <c r="H315" s="110"/>
      <c r="I315" s="18"/>
      <c r="J315" s="19"/>
    </row>
    <row r="316" spans="1:10">
      <c r="A316" s="13"/>
      <c r="B316" s="14"/>
      <c r="C316" s="15" t="s">
        <v>306</v>
      </c>
      <c r="D316" s="16"/>
      <c r="E316" s="43">
        <v>1</v>
      </c>
      <c r="F316" s="120">
        <v>61.84</v>
      </c>
      <c r="G316" s="120">
        <v>0.3</v>
      </c>
      <c r="H316" s="110">
        <v>0.43</v>
      </c>
      <c r="I316" s="18">
        <f t="shared" ref="I316" si="46">H316*G316*F316*E316</f>
        <v>7.9773600000000009</v>
      </c>
      <c r="J316" s="19"/>
    </row>
    <row r="317" spans="1:10">
      <c r="A317" s="13"/>
      <c r="B317" s="14"/>
      <c r="C317" s="15" t="s">
        <v>307</v>
      </c>
      <c r="D317" s="16"/>
      <c r="E317" s="43"/>
      <c r="F317" s="120"/>
      <c r="G317" s="120"/>
      <c r="H317" s="110"/>
      <c r="I317" s="18"/>
      <c r="J317" s="19"/>
    </row>
    <row r="318" spans="1:10">
      <c r="A318" s="13"/>
      <c r="B318" s="14"/>
      <c r="C318" s="15" t="s">
        <v>308</v>
      </c>
      <c r="D318" s="16"/>
      <c r="E318" s="43">
        <v>2</v>
      </c>
      <c r="F318" s="120">
        <v>13.22</v>
      </c>
      <c r="G318" s="120">
        <v>0.3</v>
      </c>
      <c r="H318" s="110">
        <v>0.43</v>
      </c>
      <c r="I318" s="18">
        <f t="shared" ref="I318:I324" si="47">H318*G318*F318*E318</f>
        <v>3.4107600000000002</v>
      </c>
      <c r="J318" s="19"/>
    </row>
    <row r="319" spans="1:10">
      <c r="A319" s="13"/>
      <c r="B319" s="14"/>
      <c r="C319" s="15" t="s">
        <v>290</v>
      </c>
      <c r="D319" s="16"/>
      <c r="E319" s="43">
        <v>1</v>
      </c>
      <c r="F319" s="120">
        <v>6.2</v>
      </c>
      <c r="G319" s="120">
        <v>0.3</v>
      </c>
      <c r="H319" s="110">
        <v>0.43</v>
      </c>
      <c r="I319" s="18">
        <f t="shared" si="47"/>
        <v>0.79980000000000007</v>
      </c>
      <c r="J319" s="19"/>
    </row>
    <row r="320" spans="1:10">
      <c r="A320" s="13"/>
      <c r="B320" s="14"/>
      <c r="C320" s="15" t="s">
        <v>310</v>
      </c>
      <c r="D320" s="16"/>
      <c r="E320" s="43">
        <v>1</v>
      </c>
      <c r="F320" s="120">
        <v>17.7</v>
      </c>
      <c r="G320" s="120">
        <v>0.3</v>
      </c>
      <c r="H320" s="110">
        <v>0.43</v>
      </c>
      <c r="I320" s="18">
        <f t="shared" si="47"/>
        <v>2.2833000000000001</v>
      </c>
      <c r="J320" s="19"/>
    </row>
    <row r="321" spans="1:10">
      <c r="A321" s="13"/>
      <c r="B321" s="14"/>
      <c r="C321" s="98" t="s">
        <v>160</v>
      </c>
      <c r="D321" s="158"/>
      <c r="E321" s="43">
        <v>1</v>
      </c>
      <c r="F321" s="120">
        <v>5.7</v>
      </c>
      <c r="G321" s="120">
        <v>0.3</v>
      </c>
      <c r="H321" s="110">
        <v>0.43</v>
      </c>
      <c r="I321" s="18">
        <f t="shared" si="47"/>
        <v>0.73530000000000006</v>
      </c>
      <c r="J321" s="19"/>
    </row>
    <row r="322" spans="1:10">
      <c r="A322" s="13"/>
      <c r="B322" s="14"/>
      <c r="C322" s="15" t="s">
        <v>311</v>
      </c>
      <c r="D322" s="16"/>
      <c r="E322" s="43">
        <v>4</v>
      </c>
      <c r="F322" s="120">
        <v>2.5499999999999998</v>
      </c>
      <c r="G322" s="120">
        <v>0.23</v>
      </c>
      <c r="H322" s="110">
        <v>0.28000000000000003</v>
      </c>
      <c r="I322" s="18">
        <f t="shared" si="47"/>
        <v>0.65688000000000013</v>
      </c>
      <c r="J322" s="19"/>
    </row>
    <row r="323" spans="1:10">
      <c r="A323" s="13"/>
      <c r="B323" s="14"/>
      <c r="C323" s="15" t="s">
        <v>319</v>
      </c>
      <c r="D323" s="16"/>
      <c r="E323" s="43">
        <v>1</v>
      </c>
      <c r="F323" s="120">
        <v>3.53</v>
      </c>
      <c r="G323" s="120">
        <v>0.23</v>
      </c>
      <c r="H323" s="110">
        <v>0.3</v>
      </c>
      <c r="I323" s="18">
        <f t="shared" si="47"/>
        <v>0.24357000000000001</v>
      </c>
      <c r="J323" s="19"/>
    </row>
    <row r="324" spans="1:10">
      <c r="A324" s="13"/>
      <c r="B324" s="14"/>
      <c r="C324" s="15" t="s">
        <v>160</v>
      </c>
      <c r="D324" s="16"/>
      <c r="E324" s="43">
        <v>1</v>
      </c>
      <c r="F324" s="120">
        <v>3.07</v>
      </c>
      <c r="G324" s="120">
        <v>0.23</v>
      </c>
      <c r="H324" s="110">
        <v>0.28000000000000003</v>
      </c>
      <c r="I324" s="18">
        <f t="shared" si="47"/>
        <v>0.19770800000000002</v>
      </c>
      <c r="J324" s="19"/>
    </row>
    <row r="325" spans="1:10">
      <c r="A325" s="13"/>
      <c r="B325" s="14"/>
      <c r="C325" s="103" t="s">
        <v>168</v>
      </c>
      <c r="D325" s="16"/>
      <c r="E325" s="17"/>
      <c r="F325" s="120"/>
      <c r="G325" s="120"/>
      <c r="H325" s="110"/>
      <c r="I325" s="18"/>
      <c r="J325" s="19"/>
    </row>
    <row r="326" spans="1:10">
      <c r="A326" s="13"/>
      <c r="B326" s="14"/>
      <c r="C326" s="99" t="s">
        <v>169</v>
      </c>
      <c r="D326" s="16"/>
      <c r="E326" s="17">
        <v>1</v>
      </c>
      <c r="F326" s="120">
        <v>11.52</v>
      </c>
      <c r="G326" s="120">
        <v>0.77</v>
      </c>
      <c r="H326" s="110">
        <v>0.1</v>
      </c>
      <c r="I326" s="18">
        <f>H326*G326*F326*E326</f>
        <v>0.88704000000000016</v>
      </c>
      <c r="J326" s="19"/>
    </row>
    <row r="327" spans="1:10">
      <c r="A327" s="13"/>
      <c r="B327" s="14"/>
      <c r="C327" s="99" t="s">
        <v>312</v>
      </c>
      <c r="D327" s="16"/>
      <c r="E327" s="17">
        <v>1</v>
      </c>
      <c r="F327" s="120">
        <v>11.52</v>
      </c>
      <c r="G327" s="120">
        <v>0.77</v>
      </c>
      <c r="H327" s="110">
        <v>0.1</v>
      </c>
      <c r="I327" s="18">
        <f>H327*G327*F327*E327</f>
        <v>0.88704000000000016</v>
      </c>
      <c r="J327" s="19"/>
    </row>
    <row r="328" spans="1:10">
      <c r="A328" s="13"/>
      <c r="B328" s="14"/>
      <c r="C328" s="99" t="s">
        <v>327</v>
      </c>
      <c r="D328" s="16"/>
      <c r="E328" s="17">
        <v>1</v>
      </c>
      <c r="F328" s="120">
        <v>2.4</v>
      </c>
      <c r="G328" s="120">
        <v>0.6</v>
      </c>
      <c r="H328" s="110">
        <v>0.1</v>
      </c>
      <c r="I328" s="18">
        <f>H328*G328*F328*E328</f>
        <v>0.14399999999999999</v>
      </c>
      <c r="J328" s="19"/>
    </row>
    <row r="329" spans="1:10">
      <c r="A329" s="13"/>
      <c r="B329" s="14"/>
      <c r="C329" s="99" t="s">
        <v>160</v>
      </c>
      <c r="D329" s="16"/>
      <c r="E329" s="17">
        <v>1</v>
      </c>
      <c r="F329" s="120">
        <v>3</v>
      </c>
      <c r="G329" s="120">
        <v>0.6</v>
      </c>
      <c r="H329" s="110">
        <v>0.1</v>
      </c>
      <c r="I329" s="18">
        <f>H329*G329*F329*E329</f>
        <v>0.18</v>
      </c>
      <c r="J329" s="19"/>
    </row>
    <row r="330" spans="1:10">
      <c r="A330" s="13"/>
      <c r="B330" s="14"/>
      <c r="C330" s="103" t="s">
        <v>331</v>
      </c>
      <c r="D330" s="16"/>
      <c r="E330" s="17"/>
      <c r="F330" s="120"/>
      <c r="G330" s="120"/>
      <c r="H330" s="110"/>
      <c r="I330" s="18"/>
      <c r="J330" s="19"/>
    </row>
    <row r="331" spans="1:10">
      <c r="A331" s="13"/>
      <c r="B331" s="14"/>
      <c r="C331" s="99" t="s">
        <v>315</v>
      </c>
      <c r="D331" s="16"/>
      <c r="E331" s="17">
        <v>1</v>
      </c>
      <c r="F331" s="120">
        <v>13.52</v>
      </c>
      <c r="G331" s="120">
        <v>18</v>
      </c>
      <c r="H331" s="110">
        <v>0.17</v>
      </c>
      <c r="I331" s="18">
        <f t="shared" ref="I331:I333" si="48">H331*G331*F331*E331</f>
        <v>41.371200000000002</v>
      </c>
      <c r="J331" s="19"/>
    </row>
    <row r="332" spans="1:10">
      <c r="A332" s="13"/>
      <c r="B332" s="14"/>
      <c r="C332" s="99" t="s">
        <v>325</v>
      </c>
      <c r="D332" s="16"/>
      <c r="E332" s="17">
        <v>-1</v>
      </c>
      <c r="F332" s="120">
        <v>3.07</v>
      </c>
      <c r="G332" s="120">
        <v>4.2300000000000004</v>
      </c>
      <c r="H332" s="110">
        <v>0.17</v>
      </c>
      <c r="I332" s="18">
        <f t="shared" si="48"/>
        <v>-2.2076370000000001</v>
      </c>
      <c r="J332" s="19"/>
    </row>
    <row r="333" spans="1:10">
      <c r="A333" s="13"/>
      <c r="B333" s="14"/>
      <c r="C333" s="99" t="s">
        <v>316</v>
      </c>
      <c r="D333" s="16"/>
      <c r="E333" s="17">
        <v>1</v>
      </c>
      <c r="F333" s="120">
        <v>8.25</v>
      </c>
      <c r="G333" s="120">
        <v>1.5</v>
      </c>
      <c r="H333" s="110">
        <v>0.15</v>
      </c>
      <c r="I333" s="18">
        <f t="shared" si="48"/>
        <v>1.8562499999999997</v>
      </c>
      <c r="J333" s="19"/>
    </row>
    <row r="334" spans="1:10">
      <c r="A334" s="13"/>
      <c r="B334" s="14"/>
      <c r="C334" s="99" t="s">
        <v>317</v>
      </c>
      <c r="D334" s="16">
        <v>0.5</v>
      </c>
      <c r="E334" s="17">
        <v>23</v>
      </c>
      <c r="F334" s="120">
        <v>1.5</v>
      </c>
      <c r="G334" s="120">
        <v>0.3</v>
      </c>
      <c r="H334" s="83">
        <v>0.15</v>
      </c>
      <c r="I334" s="18">
        <f>H334*G334*F334*E334*D334</f>
        <v>0.77625000000000011</v>
      </c>
      <c r="J334" s="19"/>
    </row>
    <row r="335" spans="1:10">
      <c r="A335" s="13"/>
      <c r="B335" s="14"/>
      <c r="C335" s="99" t="s">
        <v>318</v>
      </c>
      <c r="D335" s="16"/>
      <c r="E335" s="17">
        <v>1</v>
      </c>
      <c r="F335" s="120">
        <v>3.53</v>
      </c>
      <c r="G335" s="120">
        <v>1.83</v>
      </c>
      <c r="H335" s="110">
        <v>0.12</v>
      </c>
      <c r="I335" s="18">
        <f t="shared" ref="I335" si="49">H335*G335*F335*E335</f>
        <v>0.77518799999999988</v>
      </c>
      <c r="J335" s="19"/>
    </row>
    <row r="336" spans="1:10" ht="23.25">
      <c r="A336" s="13"/>
      <c r="B336" s="14"/>
      <c r="C336" s="115" t="s">
        <v>175</v>
      </c>
      <c r="D336" s="16"/>
      <c r="E336" s="17"/>
      <c r="F336" s="120"/>
      <c r="G336" s="120"/>
      <c r="H336" s="83"/>
      <c r="I336" s="18"/>
      <c r="J336" s="19"/>
    </row>
    <row r="337" spans="1:10">
      <c r="A337" s="13"/>
      <c r="B337" s="14"/>
      <c r="C337" s="99" t="s">
        <v>339</v>
      </c>
      <c r="D337" s="16"/>
      <c r="E337" s="17">
        <v>4</v>
      </c>
      <c r="F337" s="120">
        <v>0.3</v>
      </c>
      <c r="G337" s="120">
        <v>0.55000000000000004</v>
      </c>
      <c r="H337" s="110">
        <v>2.7</v>
      </c>
      <c r="I337" s="18">
        <f t="shared" ref="I337" si="50">H337*G337*F337*E337</f>
        <v>1.7820000000000003</v>
      </c>
      <c r="J337" s="19"/>
    </row>
    <row r="338" spans="1:10">
      <c r="A338" s="13"/>
      <c r="B338" s="14"/>
      <c r="C338" s="99" t="s">
        <v>332</v>
      </c>
      <c r="D338" s="16"/>
      <c r="E338" s="17">
        <v>2</v>
      </c>
      <c r="F338" s="120">
        <v>5.22</v>
      </c>
      <c r="G338" s="120">
        <v>0.23</v>
      </c>
      <c r="H338" s="110">
        <v>0.15</v>
      </c>
      <c r="I338" s="18">
        <f t="shared" ref="I338" si="51">H338*G338*F338*E338</f>
        <v>0.36018</v>
      </c>
      <c r="J338" s="19"/>
    </row>
    <row r="339" spans="1:10">
      <c r="A339" s="13"/>
      <c r="B339" s="14"/>
      <c r="C339" s="99" t="s">
        <v>202</v>
      </c>
      <c r="D339" s="16"/>
      <c r="E339" s="17">
        <v>1</v>
      </c>
      <c r="F339" s="120">
        <v>2.92</v>
      </c>
      <c r="G339" s="120">
        <v>0.23</v>
      </c>
      <c r="H339" s="110">
        <v>0.15</v>
      </c>
      <c r="I339" s="18">
        <f t="shared" ref="I339" si="52">H339*G339*F339*E339</f>
        <v>0.10074000000000001</v>
      </c>
      <c r="J339" s="19"/>
    </row>
    <row r="340" spans="1:10">
      <c r="A340" s="13"/>
      <c r="B340" s="14"/>
      <c r="C340" s="99" t="s">
        <v>333</v>
      </c>
      <c r="D340" s="16"/>
      <c r="E340" s="17">
        <v>1</v>
      </c>
      <c r="F340" s="120">
        <v>16.28</v>
      </c>
      <c r="G340" s="120">
        <v>0.23</v>
      </c>
      <c r="H340" s="110">
        <v>0.3</v>
      </c>
      <c r="I340" s="18">
        <f t="shared" ref="I340:I345" si="53">H340*G340*F340*E340</f>
        <v>1.1233200000000001</v>
      </c>
      <c r="J340" s="19"/>
    </row>
    <row r="341" spans="1:10">
      <c r="A341" s="13"/>
      <c r="B341" s="14"/>
      <c r="C341" s="99" t="s">
        <v>245</v>
      </c>
      <c r="D341" s="16"/>
      <c r="E341" s="17">
        <v>2</v>
      </c>
      <c r="F341" s="120">
        <v>2.92</v>
      </c>
      <c r="G341" s="120">
        <v>0.6</v>
      </c>
      <c r="H341" s="110">
        <v>0.1</v>
      </c>
      <c r="I341" s="18">
        <f t="shared" ref="I341" si="54">H341*G341*F341*E341</f>
        <v>0.35039999999999999</v>
      </c>
      <c r="J341" s="19"/>
    </row>
    <row r="342" spans="1:10">
      <c r="A342" s="13"/>
      <c r="B342" s="14"/>
      <c r="C342" s="99" t="s">
        <v>334</v>
      </c>
      <c r="D342" s="16"/>
      <c r="E342" s="17">
        <v>1</v>
      </c>
      <c r="F342" s="120">
        <v>3.6</v>
      </c>
      <c r="G342" s="120">
        <v>6.42</v>
      </c>
      <c r="H342" s="83">
        <v>0.15</v>
      </c>
      <c r="I342" s="18">
        <f t="shared" si="53"/>
        <v>3.4668000000000001</v>
      </c>
      <c r="J342" s="19"/>
    </row>
    <row r="343" spans="1:10" customFormat="1">
      <c r="A343" s="177"/>
      <c r="B343" s="177"/>
      <c r="C343" s="193" t="s">
        <v>719</v>
      </c>
      <c r="D343" s="179"/>
      <c r="E343" s="180"/>
      <c r="F343" s="181"/>
      <c r="G343" s="181"/>
      <c r="H343" s="181"/>
      <c r="I343" s="18"/>
      <c r="J343" s="184"/>
    </row>
    <row r="344" spans="1:10" customFormat="1">
      <c r="A344" s="177"/>
      <c r="B344" s="177"/>
      <c r="C344" s="193" t="s">
        <v>720</v>
      </c>
      <c r="D344" s="179"/>
      <c r="E344" s="180">
        <v>4</v>
      </c>
      <c r="F344" s="247">
        <v>0.3</v>
      </c>
      <c r="G344" s="247">
        <v>0.55000000000000004</v>
      </c>
      <c r="H344" s="181">
        <v>3.15</v>
      </c>
      <c r="I344" s="18">
        <f t="shared" si="53"/>
        <v>2.0790000000000002</v>
      </c>
      <c r="J344" s="184"/>
    </row>
    <row r="345" spans="1:10" customFormat="1">
      <c r="A345" s="177"/>
      <c r="B345" s="177"/>
      <c r="C345" s="193" t="s">
        <v>721</v>
      </c>
      <c r="D345" s="179"/>
      <c r="E345" s="180">
        <v>3</v>
      </c>
      <c r="F345" s="68">
        <v>3.3</v>
      </c>
      <c r="G345" s="247">
        <v>0.3</v>
      </c>
      <c r="H345" s="247">
        <v>0.43</v>
      </c>
      <c r="I345" s="18">
        <f t="shared" si="53"/>
        <v>1.2770999999999999</v>
      </c>
      <c r="J345" s="184"/>
    </row>
    <row r="346" spans="1:10" customFormat="1">
      <c r="A346" s="177"/>
      <c r="B346" s="177"/>
      <c r="C346" s="193"/>
      <c r="D346" s="179"/>
      <c r="E346" s="180">
        <v>2</v>
      </c>
      <c r="F346" s="68">
        <v>3</v>
      </c>
      <c r="G346" s="247">
        <v>0.3</v>
      </c>
      <c r="H346" s="247">
        <v>0.43</v>
      </c>
      <c r="I346" s="18">
        <f t="shared" ref="I346" si="55">H346*G346*F346*E346</f>
        <v>0.77400000000000002</v>
      </c>
      <c r="J346" s="184"/>
    </row>
    <row r="347" spans="1:10" customFormat="1">
      <c r="A347" s="177"/>
      <c r="B347" s="177"/>
      <c r="C347" s="178" t="s">
        <v>566</v>
      </c>
      <c r="D347" s="179"/>
      <c r="E347" s="180">
        <v>1</v>
      </c>
      <c r="F347" s="181">
        <v>3.3</v>
      </c>
      <c r="G347" s="181">
        <v>3</v>
      </c>
      <c r="H347" s="181">
        <v>0.18</v>
      </c>
      <c r="I347" s="183">
        <f>H347*G347*F347*E347</f>
        <v>1.782</v>
      </c>
      <c r="J347" s="184"/>
    </row>
    <row r="348" spans="1:10" customFormat="1">
      <c r="A348" s="177"/>
      <c r="B348" s="177"/>
      <c r="C348" s="178" t="s">
        <v>567</v>
      </c>
      <c r="D348" s="179"/>
      <c r="E348" s="180">
        <v>1</v>
      </c>
      <c r="F348" s="181">
        <v>11.8</v>
      </c>
      <c r="G348" s="181">
        <v>0.15</v>
      </c>
      <c r="H348" s="181">
        <v>1.65</v>
      </c>
      <c r="I348" s="183">
        <f>H348*G348*F348*E348</f>
        <v>2.9204999999999997</v>
      </c>
      <c r="J348" s="184"/>
    </row>
    <row r="349" spans="1:10" customFormat="1">
      <c r="A349" s="177"/>
      <c r="B349" s="177"/>
      <c r="C349" s="178" t="s">
        <v>722</v>
      </c>
      <c r="D349" s="179"/>
      <c r="E349" s="180">
        <v>1</v>
      </c>
      <c r="F349" s="181">
        <v>3.3</v>
      </c>
      <c r="G349" s="181">
        <v>0.15</v>
      </c>
      <c r="H349" s="181">
        <v>1.65</v>
      </c>
      <c r="I349" s="183">
        <f>H349*G349*F349*E349</f>
        <v>0.81674999999999986</v>
      </c>
      <c r="J349" s="184"/>
    </row>
    <row r="350" spans="1:10" customFormat="1">
      <c r="A350" s="177"/>
      <c r="B350" s="177"/>
      <c r="C350" s="178" t="s">
        <v>568</v>
      </c>
      <c r="D350" s="179"/>
      <c r="E350" s="180">
        <v>1</v>
      </c>
      <c r="F350" s="181">
        <v>3.5</v>
      </c>
      <c r="G350" s="181">
        <v>3.2</v>
      </c>
      <c r="H350" s="182">
        <v>0.15</v>
      </c>
      <c r="I350" s="183">
        <f>H350*G350*F350*E350</f>
        <v>1.68</v>
      </c>
      <c r="J350" s="184"/>
    </row>
    <row r="351" spans="1:10">
      <c r="A351" s="13"/>
      <c r="B351" s="14"/>
      <c r="C351" s="99" t="s">
        <v>150</v>
      </c>
      <c r="D351" s="16"/>
      <c r="E351" s="17"/>
      <c r="F351" s="120"/>
      <c r="G351" s="120"/>
      <c r="H351" s="110"/>
      <c r="I351" s="18">
        <f>SUM(I204:I350)</f>
        <v>283.56202400000006</v>
      </c>
      <c r="J351" s="19"/>
    </row>
    <row r="352" spans="1:10" s="30" customFormat="1">
      <c r="A352" s="22"/>
      <c r="B352" s="23"/>
      <c r="C352" s="100" t="s">
        <v>148</v>
      </c>
      <c r="D352" s="25"/>
      <c r="E352" s="26"/>
      <c r="F352" s="27"/>
      <c r="G352" s="27"/>
      <c r="H352" s="27"/>
      <c r="I352" s="28">
        <v>290</v>
      </c>
      <c r="J352" s="29" t="s">
        <v>11</v>
      </c>
    </row>
    <row r="353" spans="1:10" s="30" customFormat="1">
      <c r="A353" s="22"/>
      <c r="B353" s="23"/>
      <c r="C353" s="100"/>
      <c r="D353" s="25"/>
      <c r="E353" s="26"/>
      <c r="F353" s="27"/>
      <c r="G353" s="27"/>
      <c r="H353" s="27"/>
      <c r="I353" s="28"/>
      <c r="J353" s="29"/>
    </row>
    <row r="354" spans="1:10">
      <c r="A354" s="13"/>
      <c r="B354" s="14"/>
      <c r="C354" s="101"/>
      <c r="D354" s="16"/>
      <c r="E354" s="17"/>
      <c r="F354" s="120"/>
      <c r="G354" s="120"/>
      <c r="H354" s="110"/>
      <c r="I354" s="18"/>
      <c r="J354" s="19"/>
    </row>
    <row r="355" spans="1:10" ht="63">
      <c r="A355" s="13">
        <v>13</v>
      </c>
      <c r="B355" s="14">
        <v>5.35</v>
      </c>
      <c r="C355" s="93" t="s">
        <v>26</v>
      </c>
      <c r="D355" s="16"/>
      <c r="E355" s="17"/>
      <c r="F355" s="120">
        <f>I352+I200</f>
        <v>593</v>
      </c>
      <c r="G355" s="120">
        <v>0.5</v>
      </c>
      <c r="H355" s="110" t="s">
        <v>172</v>
      </c>
      <c r="I355" s="28">
        <f>G355*F355</f>
        <v>296.5</v>
      </c>
      <c r="J355" s="29" t="s">
        <v>173</v>
      </c>
    </row>
    <row r="356" spans="1:10">
      <c r="A356" s="13"/>
      <c r="B356" s="14"/>
      <c r="C356" s="15"/>
      <c r="D356" s="16"/>
      <c r="E356" s="17"/>
      <c r="F356" s="120"/>
      <c r="G356" s="120"/>
      <c r="H356" s="110"/>
      <c r="I356" s="18"/>
      <c r="J356" s="19"/>
    </row>
    <row r="357" spans="1:10" ht="47.25">
      <c r="A357" s="13">
        <v>14</v>
      </c>
      <c r="B357" s="14">
        <v>5.9</v>
      </c>
      <c r="C357" s="93" t="s">
        <v>49</v>
      </c>
      <c r="D357" s="16"/>
      <c r="E357" s="17"/>
      <c r="F357" s="120"/>
      <c r="G357" s="120"/>
      <c r="H357" s="110"/>
      <c r="I357" s="18"/>
      <c r="J357" s="19"/>
    </row>
    <row r="358" spans="1:10" ht="33.75" customHeight="1">
      <c r="A358" s="13" t="s">
        <v>6</v>
      </c>
      <c r="B358" s="14" t="s">
        <v>50</v>
      </c>
      <c r="C358" s="93" t="s">
        <v>51</v>
      </c>
      <c r="D358" s="16"/>
      <c r="E358" s="17"/>
      <c r="F358" s="120"/>
      <c r="G358" s="120"/>
      <c r="H358" s="110"/>
      <c r="I358" s="18"/>
      <c r="J358" s="19"/>
    </row>
    <row r="359" spans="1:10">
      <c r="A359" s="13"/>
      <c r="B359" s="14"/>
      <c r="C359" s="38" t="s">
        <v>255</v>
      </c>
      <c r="D359" s="16"/>
      <c r="E359" s="17">
        <v>19</v>
      </c>
      <c r="F359" s="120">
        <v>6</v>
      </c>
      <c r="G359" s="120"/>
      <c r="H359" s="110">
        <v>1.2</v>
      </c>
      <c r="I359" s="18">
        <f>H359*F359*E359</f>
        <v>136.79999999999998</v>
      </c>
      <c r="J359" s="19"/>
    </row>
    <row r="360" spans="1:10" ht="31.5">
      <c r="A360" s="13"/>
      <c r="B360" s="14"/>
      <c r="C360" s="38" t="s">
        <v>262</v>
      </c>
      <c r="D360" s="16"/>
      <c r="E360" s="17">
        <v>2</v>
      </c>
      <c r="F360" s="120">
        <v>20</v>
      </c>
      <c r="G360" s="120"/>
      <c r="H360" s="110">
        <v>0.4</v>
      </c>
      <c r="I360" s="18">
        <f t="shared" ref="I360:I364" si="56">H360*F360*E360</f>
        <v>16</v>
      </c>
      <c r="J360" s="19"/>
    </row>
    <row r="361" spans="1:10">
      <c r="A361" s="13"/>
      <c r="B361" s="14"/>
      <c r="C361" s="38" t="s">
        <v>335</v>
      </c>
      <c r="D361" s="16"/>
      <c r="E361" s="17">
        <v>2</v>
      </c>
      <c r="F361" s="120">
        <v>3</v>
      </c>
      <c r="G361" s="120"/>
      <c r="H361" s="110">
        <v>0.4</v>
      </c>
      <c r="I361" s="18">
        <f t="shared" si="56"/>
        <v>2.4000000000000004</v>
      </c>
      <c r="J361" s="19"/>
    </row>
    <row r="362" spans="1:10">
      <c r="A362" s="13"/>
      <c r="B362" s="14"/>
      <c r="C362" s="38" t="s">
        <v>264</v>
      </c>
      <c r="D362" s="16"/>
      <c r="E362" s="17">
        <v>2</v>
      </c>
      <c r="F362" s="120">
        <v>10</v>
      </c>
      <c r="G362" s="120"/>
      <c r="H362" s="110">
        <v>0.4</v>
      </c>
      <c r="I362" s="18">
        <f t="shared" si="56"/>
        <v>8</v>
      </c>
      <c r="J362" s="19"/>
    </row>
    <row r="363" spans="1:10" ht="31.5">
      <c r="A363" s="13"/>
      <c r="B363" s="14"/>
      <c r="C363" s="38" t="s">
        <v>260</v>
      </c>
      <c r="D363" s="16"/>
      <c r="E363" s="17">
        <v>12</v>
      </c>
      <c r="F363" s="120">
        <v>8.8000000000000007</v>
      </c>
      <c r="G363" s="120"/>
      <c r="H363" s="110">
        <v>0.8</v>
      </c>
      <c r="I363" s="18">
        <f t="shared" si="56"/>
        <v>84.480000000000018</v>
      </c>
      <c r="J363" s="19"/>
    </row>
    <row r="364" spans="1:10" ht="18" customHeight="1">
      <c r="A364" s="13"/>
      <c r="B364" s="14"/>
      <c r="C364" s="38" t="s">
        <v>256</v>
      </c>
      <c r="D364" s="16"/>
      <c r="E364" s="17">
        <v>10</v>
      </c>
      <c r="F364" s="120">
        <v>9.4</v>
      </c>
      <c r="G364" s="120"/>
      <c r="H364" s="110">
        <v>0.9</v>
      </c>
      <c r="I364" s="18">
        <f t="shared" si="56"/>
        <v>84.600000000000009</v>
      </c>
      <c r="J364" s="19"/>
    </row>
    <row r="365" spans="1:10" customFormat="1">
      <c r="A365" s="177"/>
      <c r="B365" s="177"/>
      <c r="C365" s="178" t="s">
        <v>570</v>
      </c>
      <c r="D365" s="179"/>
      <c r="E365" s="180">
        <v>1</v>
      </c>
      <c r="F365" s="181">
        <v>8.8000000000000007</v>
      </c>
      <c r="G365" s="181"/>
      <c r="H365" s="181">
        <v>0.1</v>
      </c>
      <c r="I365" s="183">
        <f>H365*F365*E365</f>
        <v>0.88000000000000012</v>
      </c>
      <c r="J365" s="184"/>
    </row>
    <row r="366" spans="1:10">
      <c r="A366" s="13"/>
      <c r="B366" s="14"/>
      <c r="C366" s="15" t="s">
        <v>174</v>
      </c>
      <c r="D366" s="16"/>
      <c r="E366" s="17"/>
      <c r="F366" s="120"/>
      <c r="G366" s="120"/>
      <c r="H366" s="110"/>
      <c r="I366" s="18">
        <f>SUM(I359:I365)</f>
        <v>333.16</v>
      </c>
      <c r="J366" s="19"/>
    </row>
    <row r="367" spans="1:10">
      <c r="A367" s="13"/>
      <c r="B367" s="14"/>
      <c r="C367" s="24" t="s">
        <v>148</v>
      </c>
      <c r="D367" s="25"/>
      <c r="E367" s="26"/>
      <c r="F367" s="27"/>
      <c r="G367" s="27"/>
      <c r="H367" s="27"/>
      <c r="I367" s="28">
        <v>340</v>
      </c>
      <c r="J367" s="29" t="s">
        <v>88</v>
      </c>
    </row>
    <row r="368" spans="1:10">
      <c r="A368" s="13"/>
      <c r="B368" s="14"/>
      <c r="C368" s="15"/>
      <c r="D368" s="16"/>
      <c r="E368" s="17"/>
      <c r="F368" s="120"/>
      <c r="G368" s="120"/>
      <c r="H368" s="110"/>
      <c r="I368" s="18"/>
      <c r="J368" s="19"/>
    </row>
    <row r="369" spans="1:12" ht="52.5" customHeight="1">
      <c r="A369" s="13" t="s">
        <v>8</v>
      </c>
      <c r="B369" s="14" t="s">
        <v>53</v>
      </c>
      <c r="C369" s="93" t="s">
        <v>52</v>
      </c>
      <c r="D369" s="16"/>
      <c r="E369" s="17"/>
      <c r="F369" s="120"/>
      <c r="G369" s="120"/>
      <c r="H369" s="110"/>
      <c r="I369" s="18"/>
      <c r="J369" s="19"/>
    </row>
    <row r="370" spans="1:12" s="48" customFormat="1" ht="31.5">
      <c r="A370" s="43"/>
      <c r="B370" s="31"/>
      <c r="C370" s="32" t="s">
        <v>285</v>
      </c>
      <c r="D370" s="44"/>
      <c r="E370" s="43">
        <v>2</v>
      </c>
      <c r="F370" s="45">
        <v>30</v>
      </c>
      <c r="G370" s="45"/>
      <c r="H370" s="45">
        <v>1.2</v>
      </c>
      <c r="I370" s="46">
        <f>H370*F370*E370</f>
        <v>72</v>
      </c>
      <c r="J370" s="47"/>
      <c r="L370" s="49"/>
    </row>
    <row r="371" spans="1:12">
      <c r="A371" s="13"/>
      <c r="B371" s="14"/>
      <c r="C371" s="15" t="s">
        <v>336</v>
      </c>
      <c r="D371" s="16"/>
      <c r="E371" s="43">
        <v>2</v>
      </c>
      <c r="F371" s="120">
        <v>30</v>
      </c>
      <c r="G371" s="120"/>
      <c r="H371" s="110">
        <v>3.45</v>
      </c>
      <c r="I371" s="46">
        <f>H371*F371*E371</f>
        <v>207</v>
      </c>
      <c r="J371" s="19"/>
    </row>
    <row r="372" spans="1:12" s="48" customFormat="1">
      <c r="A372" s="43"/>
      <c r="B372" s="31"/>
      <c r="C372" s="38" t="s">
        <v>337</v>
      </c>
      <c r="D372" s="16"/>
      <c r="E372" s="17">
        <v>2</v>
      </c>
      <c r="F372" s="120">
        <v>0.4</v>
      </c>
      <c r="G372" s="120"/>
      <c r="H372" s="110">
        <v>4.6500000000000004</v>
      </c>
      <c r="I372" s="46">
        <f>H372*F372*E372</f>
        <v>3.7200000000000006</v>
      </c>
      <c r="J372" s="47"/>
    </row>
    <row r="373" spans="1:12" customFormat="1">
      <c r="A373" s="177"/>
      <c r="B373" s="177"/>
      <c r="C373" s="194" t="s">
        <v>571</v>
      </c>
      <c r="D373" s="195"/>
      <c r="E373" s="190"/>
      <c r="F373" s="191"/>
      <c r="G373" s="181"/>
      <c r="H373" s="181"/>
      <c r="I373" s="183"/>
      <c r="J373" s="184"/>
    </row>
    <row r="374" spans="1:12" customFormat="1">
      <c r="A374" s="177"/>
      <c r="B374" s="177"/>
      <c r="C374" s="178" t="s">
        <v>572</v>
      </c>
      <c r="D374" s="179"/>
      <c r="E374" s="190">
        <v>1</v>
      </c>
      <c r="F374" s="191">
        <v>8</v>
      </c>
      <c r="G374" s="181"/>
      <c r="H374" s="181">
        <v>2.25</v>
      </c>
      <c r="I374" s="183">
        <f>H374*F374*E374</f>
        <v>18</v>
      </c>
      <c r="J374" s="184"/>
    </row>
    <row r="375" spans="1:12" customFormat="1">
      <c r="A375" s="177"/>
      <c r="B375" s="177"/>
      <c r="C375" s="196" t="s">
        <v>573</v>
      </c>
      <c r="D375" s="179"/>
      <c r="E375" s="180">
        <v>1</v>
      </c>
      <c r="F375" s="181">
        <v>6.8</v>
      </c>
      <c r="G375" s="181"/>
      <c r="H375" s="181">
        <v>2.1</v>
      </c>
      <c r="I375" s="183">
        <f t="shared" ref="I375:I379" si="57">H375*F375*E375</f>
        <v>14.28</v>
      </c>
      <c r="J375" s="184"/>
    </row>
    <row r="376" spans="1:12" customFormat="1">
      <c r="A376" s="177"/>
      <c r="B376" s="177"/>
      <c r="C376" s="196" t="s">
        <v>569</v>
      </c>
      <c r="D376" s="179"/>
      <c r="E376" s="180">
        <v>1</v>
      </c>
      <c r="F376" s="181">
        <v>1.1000000000000001</v>
      </c>
      <c r="G376" s="181"/>
      <c r="H376" s="181">
        <v>0.95</v>
      </c>
      <c r="I376" s="183">
        <f t="shared" si="57"/>
        <v>1.0449999999999999</v>
      </c>
      <c r="J376" s="184"/>
    </row>
    <row r="377" spans="1:12" customFormat="1">
      <c r="A377" s="177"/>
      <c r="B377" s="177"/>
      <c r="C377" s="193" t="s">
        <v>719</v>
      </c>
      <c r="D377" s="179"/>
      <c r="E377" s="180"/>
      <c r="F377" s="181"/>
      <c r="G377" s="181"/>
      <c r="H377" s="181"/>
      <c r="I377" s="183"/>
      <c r="J377" s="184"/>
    </row>
    <row r="378" spans="1:12" customFormat="1">
      <c r="A378" s="177"/>
      <c r="B378" s="177"/>
      <c r="C378" s="178" t="s">
        <v>567</v>
      </c>
      <c r="D378" s="179"/>
      <c r="E378" s="180">
        <v>2</v>
      </c>
      <c r="F378" s="181">
        <v>11.8</v>
      </c>
      <c r="G378" s="181"/>
      <c r="H378" s="181">
        <v>1.65</v>
      </c>
      <c r="I378" s="183">
        <f t="shared" si="57"/>
        <v>38.94</v>
      </c>
      <c r="J378" s="184"/>
    </row>
    <row r="379" spans="1:12" customFormat="1">
      <c r="A379" s="177"/>
      <c r="B379" s="177"/>
      <c r="C379" s="178" t="s">
        <v>722</v>
      </c>
      <c r="D379" s="179"/>
      <c r="E379" s="180">
        <v>2</v>
      </c>
      <c r="F379" s="181">
        <v>3.3</v>
      </c>
      <c r="G379" s="181"/>
      <c r="H379" s="181">
        <v>1.65</v>
      </c>
      <c r="I379" s="183">
        <f t="shared" si="57"/>
        <v>10.889999999999999</v>
      </c>
      <c r="J379" s="184"/>
    </row>
    <row r="380" spans="1:12" s="48" customFormat="1">
      <c r="A380" s="43"/>
      <c r="B380" s="31"/>
      <c r="C380" s="38" t="s">
        <v>174</v>
      </c>
      <c r="D380" s="16"/>
      <c r="E380" s="17"/>
      <c r="F380" s="120"/>
      <c r="G380" s="120"/>
      <c r="H380" s="110"/>
      <c r="I380" s="18">
        <f>SUM(I370:I379)</f>
        <v>365.875</v>
      </c>
      <c r="J380" s="47"/>
    </row>
    <row r="381" spans="1:12">
      <c r="A381" s="13"/>
      <c r="B381" s="14"/>
      <c r="C381" s="24" t="s">
        <v>148</v>
      </c>
      <c r="D381" s="25"/>
      <c r="E381" s="26"/>
      <c r="F381" s="27"/>
      <c r="G381" s="27"/>
      <c r="H381" s="27"/>
      <c r="I381" s="28">
        <v>370</v>
      </c>
      <c r="J381" s="29" t="s">
        <v>88</v>
      </c>
    </row>
    <row r="382" spans="1:12">
      <c r="A382" s="13"/>
      <c r="B382" s="14"/>
      <c r="C382" s="15"/>
      <c r="D382" s="16"/>
      <c r="E382" s="17"/>
      <c r="F382" s="120"/>
      <c r="G382" s="120"/>
      <c r="H382" s="110"/>
      <c r="I382" s="18"/>
      <c r="J382" s="19"/>
    </row>
    <row r="383" spans="1:12" ht="47.25">
      <c r="A383" s="13" t="s">
        <v>9</v>
      </c>
      <c r="B383" s="14" t="s">
        <v>54</v>
      </c>
      <c r="C383" s="93" t="s">
        <v>55</v>
      </c>
      <c r="D383" s="16"/>
      <c r="E383" s="17"/>
      <c r="F383" s="120"/>
      <c r="G383" s="120"/>
      <c r="H383" s="110"/>
      <c r="I383" s="18"/>
      <c r="J383" s="19"/>
    </row>
    <row r="384" spans="1:12">
      <c r="A384" s="13"/>
      <c r="B384" s="14"/>
      <c r="C384" s="60" t="s">
        <v>338</v>
      </c>
      <c r="D384" s="16"/>
      <c r="E384" s="17"/>
      <c r="F384" s="120"/>
      <c r="G384" s="120"/>
      <c r="H384" s="110"/>
      <c r="I384" s="18"/>
      <c r="J384" s="19"/>
    </row>
    <row r="385" spans="1:10">
      <c r="A385" s="13"/>
      <c r="B385" s="14"/>
      <c r="C385" s="99" t="s">
        <v>315</v>
      </c>
      <c r="D385" s="16"/>
      <c r="E385" s="17">
        <v>1</v>
      </c>
      <c r="F385" s="120">
        <v>13.52</v>
      </c>
      <c r="G385" s="120">
        <v>18</v>
      </c>
      <c r="H385" s="110"/>
      <c r="I385" s="18">
        <f>G385*F385*E385</f>
        <v>243.35999999999999</v>
      </c>
      <c r="J385" s="19"/>
    </row>
    <row r="386" spans="1:10">
      <c r="A386" s="13"/>
      <c r="B386" s="14"/>
      <c r="C386" s="99" t="s">
        <v>325</v>
      </c>
      <c r="D386" s="16"/>
      <c r="E386" s="17">
        <v>-1</v>
      </c>
      <c r="F386" s="120">
        <v>3.07</v>
      </c>
      <c r="G386" s="120">
        <v>4.2300000000000004</v>
      </c>
      <c r="H386" s="110"/>
      <c r="I386" s="18">
        <f t="shared" ref="I386:I390" si="58">G386*F386*E386</f>
        <v>-12.9861</v>
      </c>
      <c r="J386" s="19"/>
    </row>
    <row r="387" spans="1:10">
      <c r="A387" s="13"/>
      <c r="B387" s="14"/>
      <c r="C387" s="99" t="s">
        <v>318</v>
      </c>
      <c r="D387" s="16"/>
      <c r="E387" s="17">
        <v>1</v>
      </c>
      <c r="F387" s="120">
        <v>3.53</v>
      </c>
      <c r="G387" s="120">
        <v>1.83</v>
      </c>
      <c r="H387" s="110"/>
      <c r="I387" s="18">
        <f t="shared" si="58"/>
        <v>6.4599000000000002</v>
      </c>
      <c r="J387" s="19"/>
    </row>
    <row r="388" spans="1:10">
      <c r="A388" s="13"/>
      <c r="B388" s="14"/>
      <c r="C388" s="99" t="s">
        <v>344</v>
      </c>
      <c r="D388" s="16"/>
      <c r="E388" s="17">
        <v>1</v>
      </c>
      <c r="F388" s="120">
        <v>0.9</v>
      </c>
      <c r="G388" s="120">
        <v>4.7</v>
      </c>
      <c r="H388" s="110"/>
      <c r="I388" s="18">
        <f t="shared" si="58"/>
        <v>4.2300000000000004</v>
      </c>
      <c r="J388" s="19"/>
    </row>
    <row r="389" spans="1:10">
      <c r="A389" s="13"/>
      <c r="B389" s="14"/>
      <c r="C389" s="99" t="s">
        <v>355</v>
      </c>
      <c r="D389" s="16"/>
      <c r="E389" s="17">
        <v>1</v>
      </c>
      <c r="F389" s="120">
        <v>13.52</v>
      </c>
      <c r="G389" s="120">
        <v>18</v>
      </c>
      <c r="H389" s="114"/>
      <c r="I389" s="18">
        <f t="shared" si="58"/>
        <v>243.35999999999999</v>
      </c>
      <c r="J389" s="19"/>
    </row>
    <row r="390" spans="1:10">
      <c r="A390" s="13"/>
      <c r="B390" s="14"/>
      <c r="C390" s="15" t="s">
        <v>383</v>
      </c>
      <c r="D390" s="16"/>
      <c r="E390" s="17">
        <v>1</v>
      </c>
      <c r="F390" s="120">
        <v>41.55</v>
      </c>
      <c r="G390" s="120">
        <v>5</v>
      </c>
      <c r="H390" s="120"/>
      <c r="I390" s="18">
        <f t="shared" si="58"/>
        <v>207.75</v>
      </c>
      <c r="J390" s="19"/>
    </row>
    <row r="391" spans="1:10">
      <c r="A391" s="13"/>
      <c r="B391" s="14"/>
      <c r="C391" s="60" t="s">
        <v>176</v>
      </c>
      <c r="D391" s="16"/>
      <c r="E391" s="17"/>
      <c r="F391" s="120"/>
      <c r="G391" s="120"/>
      <c r="H391" s="110"/>
      <c r="I391" s="18"/>
      <c r="J391" s="19"/>
    </row>
    <row r="392" spans="1:10">
      <c r="A392" s="13"/>
      <c r="B392" s="14"/>
      <c r="C392" s="99" t="s">
        <v>315</v>
      </c>
      <c r="D392" s="16"/>
      <c r="E392" s="17">
        <v>1</v>
      </c>
      <c r="F392" s="120">
        <v>13.52</v>
      </c>
      <c r="G392" s="120">
        <v>18</v>
      </c>
      <c r="H392" s="110"/>
      <c r="I392" s="18">
        <f>G392*F392*E392</f>
        <v>243.35999999999999</v>
      </c>
      <c r="J392" s="19"/>
    </row>
    <row r="393" spans="1:10">
      <c r="A393" s="13"/>
      <c r="B393" s="14"/>
      <c r="C393" s="99" t="s">
        <v>325</v>
      </c>
      <c r="D393" s="16"/>
      <c r="E393" s="17">
        <v>-1</v>
      </c>
      <c r="F393" s="120">
        <v>3.07</v>
      </c>
      <c r="G393" s="120">
        <v>4.2300000000000004</v>
      </c>
      <c r="H393" s="110"/>
      <c r="I393" s="18">
        <f t="shared" ref="I393:I396" si="59">G393*F393*E393</f>
        <v>-12.9861</v>
      </c>
      <c r="J393" s="19"/>
    </row>
    <row r="394" spans="1:10">
      <c r="A394" s="13"/>
      <c r="B394" s="14"/>
      <c r="C394" s="99" t="s">
        <v>318</v>
      </c>
      <c r="D394" s="16"/>
      <c r="E394" s="17">
        <v>1</v>
      </c>
      <c r="F394" s="120">
        <v>3.53</v>
      </c>
      <c r="G394" s="120">
        <v>1.83</v>
      </c>
      <c r="H394" s="110"/>
      <c r="I394" s="18">
        <f t="shared" si="59"/>
        <v>6.4599000000000002</v>
      </c>
      <c r="J394" s="19"/>
    </row>
    <row r="395" spans="1:10">
      <c r="A395" s="13"/>
      <c r="B395" s="14"/>
      <c r="C395" s="99" t="s">
        <v>326</v>
      </c>
      <c r="D395" s="16"/>
      <c r="E395" s="17">
        <v>1</v>
      </c>
      <c r="F395" s="120">
        <v>4.5</v>
      </c>
      <c r="G395" s="120">
        <v>6.37</v>
      </c>
      <c r="H395" s="110"/>
      <c r="I395" s="18">
        <f t="shared" si="59"/>
        <v>28.664999999999999</v>
      </c>
      <c r="J395" s="19"/>
    </row>
    <row r="396" spans="1:10">
      <c r="A396" s="13"/>
      <c r="B396" s="14"/>
      <c r="C396" s="99" t="s">
        <v>344</v>
      </c>
      <c r="D396" s="16"/>
      <c r="E396" s="17">
        <v>1</v>
      </c>
      <c r="F396" s="120">
        <v>0.9</v>
      </c>
      <c r="G396" s="120">
        <v>4.7</v>
      </c>
      <c r="H396" s="110"/>
      <c r="I396" s="18">
        <f t="shared" si="59"/>
        <v>4.2300000000000004</v>
      </c>
      <c r="J396" s="19"/>
    </row>
    <row r="397" spans="1:10">
      <c r="A397" s="13"/>
      <c r="B397" s="14"/>
      <c r="C397" s="60" t="s">
        <v>320</v>
      </c>
      <c r="D397" s="16"/>
      <c r="E397" s="17"/>
      <c r="F397" s="120"/>
      <c r="G397" s="120"/>
      <c r="H397" s="110"/>
      <c r="I397" s="18"/>
      <c r="J397" s="19"/>
    </row>
    <row r="398" spans="1:10">
      <c r="A398" s="13"/>
      <c r="B398" s="14"/>
      <c r="C398" s="99" t="s">
        <v>315</v>
      </c>
      <c r="D398" s="16"/>
      <c r="E398" s="17">
        <v>1</v>
      </c>
      <c r="F398" s="120">
        <v>13.52</v>
      </c>
      <c r="G398" s="120">
        <v>18</v>
      </c>
      <c r="H398" s="110"/>
      <c r="I398" s="18">
        <f>G398*F398*E398</f>
        <v>243.35999999999999</v>
      </c>
      <c r="J398" s="19"/>
    </row>
    <row r="399" spans="1:10">
      <c r="A399" s="13"/>
      <c r="B399" s="14"/>
      <c r="C399" s="99" t="s">
        <v>325</v>
      </c>
      <c r="D399" s="16"/>
      <c r="E399" s="17">
        <v>-1</v>
      </c>
      <c r="F399" s="120">
        <v>3.07</v>
      </c>
      <c r="G399" s="120">
        <v>4.2300000000000004</v>
      </c>
      <c r="H399" s="110"/>
      <c r="I399" s="18">
        <f t="shared" ref="I399:I400" si="60">G399*F399*E399</f>
        <v>-12.9861</v>
      </c>
      <c r="J399" s="19"/>
    </row>
    <row r="400" spans="1:10">
      <c r="A400" s="13"/>
      <c r="B400" s="14"/>
      <c r="C400" s="99" t="s">
        <v>318</v>
      </c>
      <c r="D400" s="16"/>
      <c r="E400" s="17">
        <v>1</v>
      </c>
      <c r="F400" s="120">
        <v>3.53</v>
      </c>
      <c r="G400" s="120">
        <v>1.83</v>
      </c>
      <c r="H400" s="110"/>
      <c r="I400" s="18">
        <f t="shared" si="60"/>
        <v>6.4599000000000002</v>
      </c>
      <c r="J400" s="19"/>
    </row>
    <row r="401" spans="1:10">
      <c r="A401" s="13"/>
      <c r="B401" s="14"/>
      <c r="C401" s="103" t="s">
        <v>175</v>
      </c>
      <c r="D401" s="16"/>
      <c r="E401" s="17"/>
      <c r="F401" s="120"/>
      <c r="G401" s="120"/>
      <c r="H401" s="110"/>
      <c r="I401" s="18"/>
      <c r="J401" s="19"/>
    </row>
    <row r="402" spans="1:10">
      <c r="A402" s="13"/>
      <c r="B402" s="14"/>
      <c r="C402" s="99" t="s">
        <v>334</v>
      </c>
      <c r="D402" s="16"/>
      <c r="E402" s="17">
        <v>1</v>
      </c>
      <c r="F402" s="120">
        <v>3.6</v>
      </c>
      <c r="G402" s="120">
        <v>6.42</v>
      </c>
      <c r="H402" s="83"/>
      <c r="I402" s="18">
        <f>G402*F402*E402</f>
        <v>23.112000000000002</v>
      </c>
      <c r="J402" s="19"/>
    </row>
    <row r="403" spans="1:10" customFormat="1">
      <c r="A403" s="177"/>
      <c r="B403" s="177"/>
      <c r="C403" s="197" t="s">
        <v>574</v>
      </c>
      <c r="D403" s="195"/>
      <c r="E403" s="190">
        <v>1</v>
      </c>
      <c r="F403" s="181">
        <v>2.2999999999999998</v>
      </c>
      <c r="G403" s="181">
        <v>1.1000000000000001</v>
      </c>
      <c r="H403" s="181"/>
      <c r="I403" s="183">
        <f>G403*F403*E403</f>
        <v>2.5299999999999998</v>
      </c>
      <c r="J403" s="184"/>
    </row>
    <row r="404" spans="1:10" customFormat="1">
      <c r="A404" s="177"/>
      <c r="B404" s="177"/>
      <c r="C404" s="197" t="s">
        <v>342</v>
      </c>
      <c r="D404" s="195"/>
      <c r="E404" s="190">
        <v>1</v>
      </c>
      <c r="F404" s="181">
        <v>8</v>
      </c>
      <c r="G404" s="181"/>
      <c r="H404" s="181">
        <v>0.1</v>
      </c>
      <c r="I404" s="183">
        <f>H404*F404*E404</f>
        <v>0.8</v>
      </c>
      <c r="J404" s="184"/>
    </row>
    <row r="405" spans="1:10" customFormat="1">
      <c r="A405" s="177"/>
      <c r="B405" s="177"/>
      <c r="C405" s="193" t="s">
        <v>719</v>
      </c>
      <c r="D405" s="179"/>
      <c r="E405" s="180"/>
      <c r="F405" s="181"/>
      <c r="G405" s="181"/>
      <c r="H405" s="181"/>
      <c r="I405" s="18"/>
      <c r="J405" s="184"/>
    </row>
    <row r="406" spans="1:10" customFormat="1">
      <c r="A406" s="177"/>
      <c r="B406" s="177"/>
      <c r="C406" s="178" t="s">
        <v>566</v>
      </c>
      <c r="D406" s="179"/>
      <c r="E406" s="180">
        <v>1</v>
      </c>
      <c r="F406" s="181">
        <v>3.3</v>
      </c>
      <c r="G406" s="181">
        <v>3</v>
      </c>
      <c r="H406" s="181">
        <v>0.18</v>
      </c>
      <c r="I406" s="183">
        <f>H406*G406*F406*E406</f>
        <v>1.782</v>
      </c>
      <c r="J406" s="184"/>
    </row>
    <row r="407" spans="1:10" customFormat="1">
      <c r="A407" s="177"/>
      <c r="B407" s="177"/>
      <c r="C407" s="178" t="s">
        <v>568</v>
      </c>
      <c r="D407" s="179"/>
      <c r="E407" s="180">
        <v>1</v>
      </c>
      <c r="F407" s="181">
        <v>3.5</v>
      </c>
      <c r="G407" s="181">
        <v>3.2</v>
      </c>
      <c r="H407" s="182">
        <v>0.15</v>
      </c>
      <c r="I407" s="183">
        <f>H407*G407*F407*E407</f>
        <v>1.68</v>
      </c>
      <c r="J407" s="184"/>
    </row>
    <row r="408" spans="1:10">
      <c r="A408" s="13"/>
      <c r="B408" s="14"/>
      <c r="C408" s="21" t="s">
        <v>174</v>
      </c>
      <c r="D408" s="16"/>
      <c r="E408" s="17"/>
      <c r="F408" s="120"/>
      <c r="G408" s="120"/>
      <c r="H408" s="110"/>
      <c r="I408" s="18">
        <f>SUM(I385:I407)</f>
        <v>1228.6404</v>
      </c>
      <c r="J408" s="19"/>
    </row>
    <row r="409" spans="1:10">
      <c r="A409" s="13"/>
      <c r="B409" s="14"/>
      <c r="C409" s="24" t="s">
        <v>148</v>
      </c>
      <c r="D409" s="25"/>
      <c r="E409" s="26"/>
      <c r="F409" s="27"/>
      <c r="G409" s="27"/>
      <c r="H409" s="27"/>
      <c r="I409" s="28">
        <v>1235</v>
      </c>
      <c r="J409" s="29" t="s">
        <v>88</v>
      </c>
    </row>
    <row r="410" spans="1:10">
      <c r="A410" s="13"/>
      <c r="B410" s="14"/>
      <c r="C410" s="15"/>
      <c r="D410" s="16"/>
      <c r="E410" s="17"/>
      <c r="F410" s="120"/>
      <c r="G410" s="120"/>
      <c r="H410" s="110"/>
      <c r="I410" s="18"/>
      <c r="J410" s="19"/>
    </row>
    <row r="411" spans="1:10" ht="47.25">
      <c r="A411" s="13" t="s">
        <v>10</v>
      </c>
      <c r="B411" s="14" t="s">
        <v>57</v>
      </c>
      <c r="C411" s="93" t="s">
        <v>56</v>
      </c>
      <c r="D411" s="16"/>
      <c r="E411" s="17"/>
      <c r="F411" s="120"/>
      <c r="G411" s="120"/>
      <c r="H411" s="110"/>
      <c r="I411" s="18"/>
      <c r="J411" s="19"/>
    </row>
    <row r="412" spans="1:10">
      <c r="A412" s="13"/>
      <c r="B412" s="14"/>
      <c r="C412" s="60" t="s">
        <v>338</v>
      </c>
      <c r="D412" s="16"/>
      <c r="E412" s="17"/>
      <c r="F412" s="120"/>
      <c r="G412" s="120"/>
      <c r="H412" s="110"/>
      <c r="I412" s="18"/>
      <c r="J412" s="19"/>
    </row>
    <row r="413" spans="1:10" s="48" customFormat="1">
      <c r="A413" s="43"/>
      <c r="B413" s="31"/>
      <c r="C413" s="50" t="s">
        <v>165</v>
      </c>
      <c r="D413" s="44"/>
      <c r="E413" s="43"/>
      <c r="F413" s="45"/>
      <c r="G413" s="45"/>
      <c r="H413" s="45"/>
      <c r="I413" s="46"/>
      <c r="J413" s="47"/>
    </row>
    <row r="414" spans="1:10" s="48" customFormat="1">
      <c r="A414" s="43"/>
      <c r="B414" s="31"/>
      <c r="C414" s="78" t="s">
        <v>286</v>
      </c>
      <c r="D414" s="158"/>
      <c r="E414" s="43">
        <v>2</v>
      </c>
      <c r="F414" s="45">
        <v>18</v>
      </c>
      <c r="G414" s="45"/>
      <c r="H414" s="45">
        <v>1.2</v>
      </c>
      <c r="I414" s="46">
        <f>H414*F414*E414</f>
        <v>43.199999999999996</v>
      </c>
      <c r="J414" s="47"/>
    </row>
    <row r="415" spans="1:10" s="48" customFormat="1">
      <c r="A415" s="43"/>
      <c r="B415" s="31"/>
      <c r="C415" s="78" t="s">
        <v>289</v>
      </c>
      <c r="D415" s="158"/>
      <c r="E415" s="43">
        <v>1</v>
      </c>
      <c r="F415" s="45">
        <v>5.7</v>
      </c>
      <c r="G415" s="45"/>
      <c r="H415" s="45">
        <v>1.2</v>
      </c>
      <c r="I415" s="46">
        <f t="shared" ref="I415:I424" si="61">H415*F415*E415</f>
        <v>6.84</v>
      </c>
      <c r="J415" s="47"/>
    </row>
    <row r="416" spans="1:10" s="48" customFormat="1">
      <c r="A416" s="43"/>
      <c r="B416" s="31"/>
      <c r="C416" s="78" t="s">
        <v>294</v>
      </c>
      <c r="D416" s="158"/>
      <c r="E416" s="43">
        <v>1</v>
      </c>
      <c r="F416" s="45">
        <v>5.7</v>
      </c>
      <c r="G416" s="45"/>
      <c r="H416" s="45">
        <v>1.2</v>
      </c>
      <c r="I416" s="46">
        <f t="shared" si="61"/>
        <v>6.84</v>
      </c>
      <c r="J416" s="47"/>
    </row>
    <row r="417" spans="1:10" s="48" customFormat="1">
      <c r="A417" s="43"/>
      <c r="B417" s="31"/>
      <c r="C417" s="78" t="s">
        <v>287</v>
      </c>
      <c r="D417" s="158"/>
      <c r="E417" s="43">
        <v>4</v>
      </c>
      <c r="F417" s="45">
        <v>6.42</v>
      </c>
      <c r="G417" s="45"/>
      <c r="H417" s="45">
        <v>1.2</v>
      </c>
      <c r="I417" s="46">
        <f t="shared" si="61"/>
        <v>30.815999999999999</v>
      </c>
      <c r="J417" s="47"/>
    </row>
    <row r="418" spans="1:10" s="48" customFormat="1">
      <c r="A418" s="43"/>
      <c r="B418" s="31"/>
      <c r="C418" s="78" t="s">
        <v>288</v>
      </c>
      <c r="D418" s="158"/>
      <c r="E418" s="43">
        <v>4</v>
      </c>
      <c r="F418" s="45">
        <v>6.2</v>
      </c>
      <c r="G418" s="45"/>
      <c r="H418" s="45">
        <v>1.2</v>
      </c>
      <c r="I418" s="46">
        <f t="shared" si="61"/>
        <v>29.759999999999998</v>
      </c>
      <c r="J418" s="47"/>
    </row>
    <row r="419" spans="1:10" s="48" customFormat="1">
      <c r="A419" s="43"/>
      <c r="B419" s="31"/>
      <c r="C419" s="41" t="s">
        <v>290</v>
      </c>
      <c r="D419" s="16"/>
      <c r="E419" s="43"/>
      <c r="F419" s="45"/>
      <c r="G419" s="45"/>
      <c r="H419" s="45"/>
      <c r="I419" s="46">
        <f t="shared" si="61"/>
        <v>0</v>
      </c>
      <c r="J419" s="47"/>
    </row>
    <row r="420" spans="1:10" s="48" customFormat="1">
      <c r="A420" s="43"/>
      <c r="B420" s="31"/>
      <c r="C420" s="41" t="s">
        <v>291</v>
      </c>
      <c r="D420" s="16"/>
      <c r="E420" s="43">
        <v>1</v>
      </c>
      <c r="F420" s="45">
        <v>6.42</v>
      </c>
      <c r="G420" s="45"/>
      <c r="H420" s="45">
        <v>0.9</v>
      </c>
      <c r="I420" s="46">
        <f t="shared" si="61"/>
        <v>5.7780000000000005</v>
      </c>
      <c r="J420" s="47"/>
    </row>
    <row r="421" spans="1:10" s="48" customFormat="1">
      <c r="A421" s="43"/>
      <c r="B421" s="31"/>
      <c r="C421" s="41" t="s">
        <v>292</v>
      </c>
      <c r="D421" s="16"/>
      <c r="E421" s="43">
        <v>1</v>
      </c>
      <c r="F421" s="45">
        <v>6.2</v>
      </c>
      <c r="G421" s="45"/>
      <c r="H421" s="45">
        <v>0.9</v>
      </c>
      <c r="I421" s="46">
        <f t="shared" si="61"/>
        <v>5.58</v>
      </c>
      <c r="J421" s="47"/>
    </row>
    <row r="422" spans="1:10" s="48" customFormat="1">
      <c r="A422" s="43"/>
      <c r="B422" s="31"/>
      <c r="C422" s="41" t="s">
        <v>293</v>
      </c>
      <c r="D422" s="16"/>
      <c r="E422" s="43">
        <v>2</v>
      </c>
      <c r="F422" s="45">
        <v>6.12</v>
      </c>
      <c r="G422" s="45"/>
      <c r="H422" s="45">
        <v>0.9</v>
      </c>
      <c r="I422" s="46">
        <f t="shared" si="61"/>
        <v>11.016</v>
      </c>
      <c r="J422" s="47"/>
    </row>
    <row r="423" spans="1:10" s="48" customFormat="1">
      <c r="A423" s="43"/>
      <c r="B423" s="31"/>
      <c r="C423" s="41" t="s">
        <v>160</v>
      </c>
      <c r="D423" s="16"/>
      <c r="E423" s="43">
        <v>2</v>
      </c>
      <c r="F423" s="45">
        <v>4.25</v>
      </c>
      <c r="G423" s="45"/>
      <c r="H423" s="45">
        <v>0.9</v>
      </c>
      <c r="I423" s="46">
        <f t="shared" si="61"/>
        <v>7.65</v>
      </c>
      <c r="J423" s="47"/>
    </row>
    <row r="424" spans="1:10" s="48" customFormat="1">
      <c r="A424" s="43"/>
      <c r="B424" s="31"/>
      <c r="C424" s="41" t="s">
        <v>160</v>
      </c>
      <c r="D424" s="16"/>
      <c r="E424" s="43">
        <v>2</v>
      </c>
      <c r="F424" s="45">
        <v>1.5</v>
      </c>
      <c r="G424" s="45"/>
      <c r="H424" s="45">
        <v>0.9</v>
      </c>
      <c r="I424" s="46">
        <f t="shared" si="61"/>
        <v>2.7</v>
      </c>
      <c r="J424" s="47"/>
    </row>
    <row r="425" spans="1:10">
      <c r="A425" s="13"/>
      <c r="B425" s="14"/>
      <c r="C425" s="60" t="s">
        <v>166</v>
      </c>
      <c r="D425" s="16"/>
      <c r="E425" s="43"/>
      <c r="F425" s="120"/>
      <c r="G425" s="120"/>
      <c r="H425" s="110"/>
      <c r="I425" s="18"/>
      <c r="J425" s="19"/>
    </row>
    <row r="426" spans="1:10">
      <c r="A426" s="13"/>
      <c r="B426" s="14"/>
      <c r="C426" s="15" t="s">
        <v>304</v>
      </c>
      <c r="D426" s="16"/>
      <c r="E426" s="43"/>
      <c r="F426" s="120"/>
      <c r="G426" s="120"/>
      <c r="H426" s="110"/>
      <c r="I426" s="18"/>
      <c r="J426" s="19"/>
    </row>
    <row r="427" spans="1:10">
      <c r="A427" s="13"/>
      <c r="B427" s="14"/>
      <c r="C427" s="15" t="s">
        <v>305</v>
      </c>
      <c r="D427" s="16"/>
      <c r="E427" s="43">
        <v>5</v>
      </c>
      <c r="F427" s="120">
        <v>6.49</v>
      </c>
      <c r="G427" s="120"/>
      <c r="H427" s="110">
        <v>0.3</v>
      </c>
      <c r="I427" s="18">
        <f>H427*F427*E427</f>
        <v>9.7349999999999994</v>
      </c>
      <c r="J427" s="19"/>
    </row>
    <row r="428" spans="1:10">
      <c r="A428" s="13"/>
      <c r="B428" s="14"/>
      <c r="C428" s="15" t="s">
        <v>160</v>
      </c>
      <c r="D428" s="16"/>
      <c r="E428" s="43">
        <v>1</v>
      </c>
      <c r="F428" s="120">
        <v>3.47</v>
      </c>
      <c r="G428" s="120"/>
      <c r="H428" s="110">
        <v>0.3</v>
      </c>
      <c r="I428" s="18">
        <f t="shared" ref="I428:I458" si="62">H428*F428*E428</f>
        <v>1.0409999999999999</v>
      </c>
      <c r="J428" s="19"/>
    </row>
    <row r="429" spans="1:10">
      <c r="A429" s="13"/>
      <c r="B429" s="14"/>
      <c r="C429" s="15" t="s">
        <v>167</v>
      </c>
      <c r="D429" s="16"/>
      <c r="E429" s="43">
        <v>1</v>
      </c>
      <c r="F429" s="120">
        <v>6.2</v>
      </c>
      <c r="G429" s="120"/>
      <c r="H429" s="110">
        <v>0.3</v>
      </c>
      <c r="I429" s="18">
        <f t="shared" si="62"/>
        <v>1.8599999999999999</v>
      </c>
      <c r="J429" s="19"/>
    </row>
    <row r="430" spans="1:10">
      <c r="A430" s="13"/>
      <c r="B430" s="14"/>
      <c r="C430" s="15" t="s">
        <v>160</v>
      </c>
      <c r="D430" s="16"/>
      <c r="E430" s="43">
        <v>1</v>
      </c>
      <c r="F430" s="120">
        <v>5.9</v>
      </c>
      <c r="G430" s="120"/>
      <c r="H430" s="110">
        <v>0.3</v>
      </c>
      <c r="I430" s="18">
        <f t="shared" si="62"/>
        <v>1.77</v>
      </c>
      <c r="J430" s="19"/>
    </row>
    <row r="431" spans="1:10">
      <c r="A431" s="13"/>
      <c r="B431" s="14"/>
      <c r="C431" s="15" t="s">
        <v>160</v>
      </c>
      <c r="D431" s="16"/>
      <c r="E431" s="43">
        <v>1</v>
      </c>
      <c r="F431" s="120">
        <v>2.97</v>
      </c>
      <c r="G431" s="120"/>
      <c r="H431" s="110">
        <v>0.3</v>
      </c>
      <c r="I431" s="18">
        <f t="shared" si="62"/>
        <v>0.89100000000000001</v>
      </c>
      <c r="J431" s="19"/>
    </row>
    <row r="432" spans="1:10">
      <c r="A432" s="13"/>
      <c r="B432" s="14"/>
      <c r="C432" s="15" t="s">
        <v>160</v>
      </c>
      <c r="D432" s="16"/>
      <c r="E432" s="43">
        <v>1</v>
      </c>
      <c r="F432" s="120">
        <v>1.1000000000000001</v>
      </c>
      <c r="G432" s="120"/>
      <c r="H432" s="110">
        <v>0.3</v>
      </c>
      <c r="I432" s="18">
        <f t="shared" si="62"/>
        <v>0.33</v>
      </c>
      <c r="J432" s="19"/>
    </row>
    <row r="433" spans="1:10">
      <c r="A433" s="13"/>
      <c r="B433" s="14"/>
      <c r="C433" s="15" t="s">
        <v>286</v>
      </c>
      <c r="D433" s="16"/>
      <c r="E433" s="43">
        <v>2</v>
      </c>
      <c r="F433" s="120">
        <v>5.22</v>
      </c>
      <c r="G433" s="120"/>
      <c r="H433" s="110">
        <v>0.3</v>
      </c>
      <c r="I433" s="18">
        <f t="shared" si="62"/>
        <v>3.1319999999999997</v>
      </c>
      <c r="J433" s="19"/>
    </row>
    <row r="434" spans="1:10">
      <c r="A434" s="13"/>
      <c r="B434" s="14"/>
      <c r="C434" s="15" t="s">
        <v>160</v>
      </c>
      <c r="D434" s="16"/>
      <c r="E434" s="43">
        <v>2</v>
      </c>
      <c r="F434" s="120">
        <v>3</v>
      </c>
      <c r="G434" s="120"/>
      <c r="H434" s="110">
        <v>0.3</v>
      </c>
      <c r="I434" s="18">
        <f t="shared" si="62"/>
        <v>1.7999999999999998</v>
      </c>
      <c r="J434" s="19"/>
    </row>
    <row r="435" spans="1:10">
      <c r="A435" s="13"/>
      <c r="B435" s="14"/>
      <c r="C435" s="15" t="s">
        <v>160</v>
      </c>
      <c r="D435" s="16"/>
      <c r="E435" s="43">
        <v>1</v>
      </c>
      <c r="F435" s="120">
        <v>2</v>
      </c>
      <c r="G435" s="120"/>
      <c r="H435" s="110">
        <v>0.3</v>
      </c>
      <c r="I435" s="18">
        <f t="shared" si="62"/>
        <v>0.6</v>
      </c>
      <c r="J435" s="19"/>
    </row>
    <row r="436" spans="1:10">
      <c r="A436" s="13"/>
      <c r="B436" s="14"/>
      <c r="C436" s="15" t="s">
        <v>160</v>
      </c>
      <c r="D436" s="16"/>
      <c r="E436" s="43">
        <v>2</v>
      </c>
      <c r="F436" s="120">
        <v>5.22</v>
      </c>
      <c r="G436" s="120"/>
      <c r="H436" s="110">
        <v>0.3</v>
      </c>
      <c r="I436" s="18">
        <f t="shared" si="62"/>
        <v>3.1319999999999997</v>
      </c>
      <c r="J436" s="19"/>
    </row>
    <row r="437" spans="1:10">
      <c r="A437" s="13"/>
      <c r="B437" s="14"/>
      <c r="C437" s="15" t="s">
        <v>160</v>
      </c>
      <c r="D437" s="16"/>
      <c r="E437" s="43">
        <v>1</v>
      </c>
      <c r="F437" s="120">
        <v>5.89</v>
      </c>
      <c r="G437" s="120"/>
      <c r="H437" s="110">
        <v>0.3</v>
      </c>
      <c r="I437" s="18">
        <f t="shared" si="62"/>
        <v>1.7669999999999999</v>
      </c>
      <c r="J437" s="19"/>
    </row>
    <row r="438" spans="1:10">
      <c r="A438" s="13"/>
      <c r="B438" s="14"/>
      <c r="C438" s="15" t="s">
        <v>160</v>
      </c>
      <c r="D438" s="16"/>
      <c r="E438" s="43">
        <v>2</v>
      </c>
      <c r="F438" s="120">
        <v>2.0099999999999998</v>
      </c>
      <c r="G438" s="120"/>
      <c r="H438" s="110">
        <v>0.3</v>
      </c>
      <c r="I438" s="18">
        <f t="shared" si="62"/>
        <v>1.2059999999999997</v>
      </c>
      <c r="J438" s="19"/>
    </row>
    <row r="439" spans="1:10">
      <c r="A439" s="13"/>
      <c r="B439" s="14"/>
      <c r="C439" s="15" t="s">
        <v>160</v>
      </c>
      <c r="D439" s="16"/>
      <c r="E439" s="43">
        <v>1</v>
      </c>
      <c r="F439" s="120">
        <v>2.15</v>
      </c>
      <c r="G439" s="120"/>
      <c r="H439" s="110">
        <v>0.3</v>
      </c>
      <c r="I439" s="18">
        <f t="shared" si="62"/>
        <v>0.64499999999999991</v>
      </c>
      <c r="J439" s="19"/>
    </row>
    <row r="440" spans="1:10">
      <c r="A440" s="13"/>
      <c r="B440" s="14"/>
      <c r="C440" s="15" t="s">
        <v>229</v>
      </c>
      <c r="D440" s="16"/>
      <c r="E440" s="43">
        <v>4</v>
      </c>
      <c r="F440" s="120">
        <v>2.5499999999999998</v>
      </c>
      <c r="G440" s="120"/>
      <c r="H440" s="110">
        <v>0.3</v>
      </c>
      <c r="I440" s="18">
        <f t="shared" si="62"/>
        <v>3.0599999999999996</v>
      </c>
      <c r="J440" s="19"/>
    </row>
    <row r="441" spans="1:10">
      <c r="A441" s="13"/>
      <c r="B441" s="14"/>
      <c r="C441" s="98" t="s">
        <v>303</v>
      </c>
      <c r="D441" s="158"/>
      <c r="G441" s="120"/>
      <c r="H441" s="110">
        <v>0.3</v>
      </c>
      <c r="I441" s="18">
        <f t="shared" si="62"/>
        <v>0</v>
      </c>
      <c r="J441" s="19"/>
    </row>
    <row r="442" spans="1:10">
      <c r="A442" s="13"/>
      <c r="B442" s="14"/>
      <c r="C442" s="15" t="s">
        <v>304</v>
      </c>
      <c r="D442" s="16"/>
      <c r="E442" s="43">
        <v>1</v>
      </c>
      <c r="F442" s="120">
        <v>6.49</v>
      </c>
      <c r="G442" s="120"/>
      <c r="H442" s="110">
        <v>0.3</v>
      </c>
      <c r="I442" s="18">
        <f t="shared" si="62"/>
        <v>1.9470000000000001</v>
      </c>
      <c r="J442" s="19"/>
    </row>
    <row r="443" spans="1:10">
      <c r="A443" s="13"/>
      <c r="B443" s="14"/>
      <c r="C443" s="15" t="s">
        <v>160</v>
      </c>
      <c r="D443" s="16"/>
      <c r="E443" s="43">
        <v>1</v>
      </c>
      <c r="F443" s="120">
        <v>6.2</v>
      </c>
      <c r="G443" s="120"/>
      <c r="H443" s="110">
        <v>0.3</v>
      </c>
      <c r="I443" s="18">
        <f t="shared" si="62"/>
        <v>1.8599999999999999</v>
      </c>
      <c r="J443" s="19"/>
    </row>
    <row r="444" spans="1:10">
      <c r="A444" s="13"/>
      <c r="B444" s="14"/>
      <c r="C444" s="15" t="s">
        <v>160</v>
      </c>
      <c r="D444" s="16"/>
      <c r="E444" s="43">
        <v>2</v>
      </c>
      <c r="F444" s="120">
        <v>1.5</v>
      </c>
      <c r="G444" s="120"/>
      <c r="H444" s="110">
        <v>0.3</v>
      </c>
      <c r="I444" s="18">
        <f t="shared" si="62"/>
        <v>0.89999999999999991</v>
      </c>
      <c r="J444" s="19"/>
    </row>
    <row r="445" spans="1:10">
      <c r="A445" s="13"/>
      <c r="B445" s="14"/>
      <c r="C445" s="15" t="s">
        <v>286</v>
      </c>
      <c r="D445" s="16"/>
      <c r="E445" s="43">
        <v>2</v>
      </c>
      <c r="F445" s="120">
        <v>2.52</v>
      </c>
      <c r="G445" s="120"/>
      <c r="H445" s="110">
        <v>0.3</v>
      </c>
      <c r="I445" s="18">
        <f t="shared" si="62"/>
        <v>1.512</v>
      </c>
      <c r="J445" s="19"/>
    </row>
    <row r="446" spans="1:10">
      <c r="A446" s="13"/>
      <c r="B446" s="14"/>
      <c r="C446" s="15" t="s">
        <v>160</v>
      </c>
      <c r="D446" s="16"/>
      <c r="E446" s="43">
        <v>1</v>
      </c>
      <c r="F446" s="120">
        <v>1.05</v>
      </c>
      <c r="G446" s="120"/>
      <c r="H446" s="110">
        <v>0.3</v>
      </c>
      <c r="I446" s="18">
        <f t="shared" si="62"/>
        <v>0.315</v>
      </c>
      <c r="J446" s="19"/>
    </row>
    <row r="447" spans="1:10">
      <c r="A447" s="13"/>
      <c r="B447" s="14"/>
      <c r="C447" s="60" t="s">
        <v>314</v>
      </c>
      <c r="D447" s="16"/>
      <c r="E447" s="43"/>
      <c r="F447" s="120"/>
      <c r="G447" s="120"/>
      <c r="H447" s="110"/>
      <c r="I447" s="18"/>
      <c r="J447" s="19"/>
    </row>
    <row r="448" spans="1:10">
      <c r="A448" s="13"/>
      <c r="B448" s="14"/>
      <c r="C448" s="15" t="s">
        <v>306</v>
      </c>
      <c r="D448" s="16"/>
      <c r="E448" s="43">
        <v>1</v>
      </c>
      <c r="F448" s="120">
        <v>61.84</v>
      </c>
      <c r="G448" s="120"/>
      <c r="H448" s="110">
        <v>1.1599999999999999</v>
      </c>
      <c r="I448" s="18">
        <f t="shared" si="62"/>
        <v>71.734399999999994</v>
      </c>
      <c r="J448" s="19"/>
    </row>
    <row r="449" spans="1:10">
      <c r="A449" s="13"/>
      <c r="B449" s="14"/>
      <c r="C449" s="15" t="s">
        <v>307</v>
      </c>
      <c r="D449" s="16"/>
      <c r="E449" s="43"/>
      <c r="F449" s="120"/>
      <c r="G449" s="120"/>
      <c r="H449" s="110"/>
      <c r="I449" s="18"/>
      <c r="J449" s="19"/>
    </row>
    <row r="450" spans="1:10">
      <c r="A450" s="13"/>
      <c r="B450" s="14"/>
      <c r="C450" s="15" t="s">
        <v>308</v>
      </c>
      <c r="D450" s="16"/>
      <c r="E450" s="43">
        <v>2</v>
      </c>
      <c r="F450" s="120">
        <v>13.22</v>
      </c>
      <c r="G450" s="120"/>
      <c r="H450" s="110">
        <v>1.1599999999999999</v>
      </c>
      <c r="I450" s="18">
        <f t="shared" si="62"/>
        <v>30.670400000000001</v>
      </c>
      <c r="J450" s="19"/>
    </row>
    <row r="451" spans="1:10">
      <c r="A451" s="13"/>
      <c r="B451" s="14"/>
      <c r="C451" s="15" t="s">
        <v>290</v>
      </c>
      <c r="D451" s="16"/>
      <c r="E451" s="43">
        <v>1</v>
      </c>
      <c r="F451" s="120">
        <v>6.2</v>
      </c>
      <c r="G451" s="120"/>
      <c r="H451" s="110">
        <v>1.1599999999999999</v>
      </c>
      <c r="I451" s="18">
        <f t="shared" si="62"/>
        <v>7.1919999999999993</v>
      </c>
      <c r="J451" s="19"/>
    </row>
    <row r="452" spans="1:10">
      <c r="A452" s="13"/>
      <c r="B452" s="14"/>
      <c r="C452" s="15" t="s">
        <v>293</v>
      </c>
      <c r="D452" s="16"/>
      <c r="E452" s="43">
        <v>2</v>
      </c>
      <c r="F452" s="120">
        <v>6.12</v>
      </c>
      <c r="G452" s="120"/>
      <c r="H452" s="110">
        <v>0.79</v>
      </c>
      <c r="I452" s="18">
        <f t="shared" si="62"/>
        <v>9.6696000000000009</v>
      </c>
      <c r="J452" s="19"/>
    </row>
    <row r="453" spans="1:10">
      <c r="A453" s="13"/>
      <c r="B453" s="14"/>
      <c r="C453" s="15" t="s">
        <v>310</v>
      </c>
      <c r="D453" s="16"/>
      <c r="E453" s="43">
        <v>1</v>
      </c>
      <c r="F453" s="120">
        <v>17.7</v>
      </c>
      <c r="G453" s="120"/>
      <c r="H453" s="110">
        <v>1.1599999999999999</v>
      </c>
      <c r="I453" s="18">
        <f t="shared" si="62"/>
        <v>20.531999999999996</v>
      </c>
      <c r="J453" s="19"/>
    </row>
    <row r="454" spans="1:10">
      <c r="A454" s="13"/>
      <c r="B454" s="14"/>
      <c r="C454" s="98" t="s">
        <v>160</v>
      </c>
      <c r="D454" s="158"/>
      <c r="E454" s="43">
        <v>2</v>
      </c>
      <c r="F454" s="120">
        <v>5.7</v>
      </c>
      <c r="G454" s="120"/>
      <c r="H454" s="110">
        <v>1.1599999999999999</v>
      </c>
      <c r="I454" s="18">
        <f t="shared" si="62"/>
        <v>13.224</v>
      </c>
      <c r="J454" s="19"/>
    </row>
    <row r="455" spans="1:10">
      <c r="A455" s="13"/>
      <c r="B455" s="14"/>
      <c r="C455" s="15" t="s">
        <v>309</v>
      </c>
      <c r="D455" s="16"/>
      <c r="E455" s="43">
        <v>1</v>
      </c>
      <c r="F455" s="120">
        <v>3.35</v>
      </c>
      <c r="G455" s="120"/>
      <c r="H455" s="110">
        <v>0.79</v>
      </c>
      <c r="I455" s="18">
        <f t="shared" si="62"/>
        <v>2.6465000000000001</v>
      </c>
      <c r="J455" s="19"/>
    </row>
    <row r="456" spans="1:10">
      <c r="A456" s="13"/>
      <c r="B456" s="14"/>
      <c r="C456" s="15" t="s">
        <v>311</v>
      </c>
      <c r="D456" s="16"/>
      <c r="E456" s="43">
        <v>4</v>
      </c>
      <c r="F456" s="120">
        <v>2.5499999999999998</v>
      </c>
      <c r="G456" s="120"/>
      <c r="H456" s="110">
        <v>0.79</v>
      </c>
      <c r="I456" s="18">
        <f t="shared" si="62"/>
        <v>8.0579999999999998</v>
      </c>
      <c r="J456" s="19"/>
    </row>
    <row r="457" spans="1:10">
      <c r="A457" s="13"/>
      <c r="B457" s="14"/>
      <c r="C457" s="15" t="s">
        <v>319</v>
      </c>
      <c r="D457" s="16"/>
      <c r="E457" s="43">
        <v>1</v>
      </c>
      <c r="F457" s="120">
        <v>3.53</v>
      </c>
      <c r="G457" s="120"/>
      <c r="H457" s="110">
        <v>0.83</v>
      </c>
      <c r="I457" s="18">
        <f t="shared" si="62"/>
        <v>2.9298999999999995</v>
      </c>
      <c r="J457" s="19"/>
    </row>
    <row r="458" spans="1:10">
      <c r="A458" s="13"/>
      <c r="B458" s="14"/>
      <c r="C458" s="15" t="s">
        <v>160</v>
      </c>
      <c r="D458" s="16"/>
      <c r="E458" s="43">
        <v>1</v>
      </c>
      <c r="F458" s="120">
        <v>3.07</v>
      </c>
      <c r="G458" s="120"/>
      <c r="H458" s="110">
        <v>0.79</v>
      </c>
      <c r="I458" s="18">
        <f t="shared" si="62"/>
        <v>2.4253</v>
      </c>
      <c r="J458" s="19"/>
    </row>
    <row r="459" spans="1:10" ht="18">
      <c r="A459" s="13"/>
      <c r="B459" s="14"/>
      <c r="C459" s="111" t="s">
        <v>176</v>
      </c>
      <c r="D459" s="16"/>
      <c r="E459" s="17"/>
      <c r="F459" s="120"/>
      <c r="G459" s="120"/>
      <c r="H459" s="107"/>
      <c r="I459" s="18"/>
      <c r="J459" s="19"/>
    </row>
    <row r="460" spans="1:10">
      <c r="A460" s="13"/>
      <c r="B460" s="14"/>
      <c r="C460" s="60" t="s">
        <v>166</v>
      </c>
      <c r="D460" s="16"/>
      <c r="E460" s="43"/>
      <c r="F460" s="120"/>
      <c r="G460" s="120"/>
      <c r="H460" s="110"/>
      <c r="I460" s="18"/>
      <c r="J460" s="19"/>
    </row>
    <row r="461" spans="1:10">
      <c r="A461" s="13"/>
      <c r="B461" s="14"/>
      <c r="C461" s="15" t="s">
        <v>304</v>
      </c>
      <c r="D461" s="16"/>
      <c r="E461" s="43"/>
      <c r="F461" s="120"/>
      <c r="G461" s="120"/>
      <c r="H461" s="110"/>
      <c r="I461" s="18"/>
      <c r="J461" s="19"/>
    </row>
    <row r="462" spans="1:10">
      <c r="A462" s="13"/>
      <c r="B462" s="14"/>
      <c r="C462" s="15" t="s">
        <v>305</v>
      </c>
      <c r="D462" s="16"/>
      <c r="E462" s="43">
        <v>4</v>
      </c>
      <c r="F462" s="120">
        <v>6.49</v>
      </c>
      <c r="G462" s="120"/>
      <c r="H462" s="110">
        <v>0.3</v>
      </c>
      <c r="I462" s="18">
        <f t="shared" ref="I462:I493" si="63">H462*F462*E462</f>
        <v>7.7880000000000003</v>
      </c>
      <c r="J462" s="19"/>
    </row>
    <row r="463" spans="1:10">
      <c r="A463" s="13"/>
      <c r="B463" s="14"/>
      <c r="C463" s="15" t="s">
        <v>160</v>
      </c>
      <c r="D463" s="16"/>
      <c r="E463" s="43">
        <v>1</v>
      </c>
      <c r="F463" s="120">
        <v>3.47</v>
      </c>
      <c r="G463" s="120"/>
      <c r="H463" s="110">
        <v>0.3</v>
      </c>
      <c r="I463" s="18">
        <f t="shared" si="63"/>
        <v>1.0409999999999999</v>
      </c>
      <c r="J463" s="19"/>
    </row>
    <row r="464" spans="1:10">
      <c r="A464" s="13"/>
      <c r="B464" s="14"/>
      <c r="C464" s="15" t="s">
        <v>167</v>
      </c>
      <c r="D464" s="16"/>
      <c r="E464" s="43">
        <v>2</v>
      </c>
      <c r="F464" s="120">
        <v>6.2</v>
      </c>
      <c r="G464" s="120"/>
      <c r="H464" s="110">
        <v>0.3</v>
      </c>
      <c r="I464" s="18">
        <f t="shared" si="63"/>
        <v>3.7199999999999998</v>
      </c>
      <c r="J464" s="19"/>
    </row>
    <row r="465" spans="1:10">
      <c r="A465" s="13"/>
      <c r="B465" s="14"/>
      <c r="C465" s="15" t="s">
        <v>160</v>
      </c>
      <c r="D465" s="16"/>
      <c r="E465" s="43">
        <v>1</v>
      </c>
      <c r="F465" s="120">
        <v>5.9</v>
      </c>
      <c r="G465" s="120"/>
      <c r="H465" s="110">
        <v>0.3</v>
      </c>
      <c r="I465" s="18">
        <f t="shared" si="63"/>
        <v>1.77</v>
      </c>
      <c r="J465" s="19"/>
    </row>
    <row r="466" spans="1:10">
      <c r="A466" s="13"/>
      <c r="B466" s="14"/>
      <c r="C466" s="15" t="s">
        <v>160</v>
      </c>
      <c r="D466" s="16"/>
      <c r="E466" s="43">
        <v>1</v>
      </c>
      <c r="F466" s="120">
        <v>2.97</v>
      </c>
      <c r="G466" s="120"/>
      <c r="H466" s="110">
        <v>0.3</v>
      </c>
      <c r="I466" s="18">
        <f t="shared" si="63"/>
        <v>0.89100000000000001</v>
      </c>
      <c r="J466" s="19"/>
    </row>
    <row r="467" spans="1:10">
      <c r="A467" s="13"/>
      <c r="B467" s="14"/>
      <c r="C467" s="15" t="s">
        <v>160</v>
      </c>
      <c r="D467" s="16"/>
      <c r="E467" s="43">
        <v>1</v>
      </c>
      <c r="F467" s="120">
        <v>1.1000000000000001</v>
      </c>
      <c r="G467" s="120"/>
      <c r="H467" s="110">
        <v>0.3</v>
      </c>
      <c r="I467" s="18">
        <f t="shared" si="63"/>
        <v>0.33</v>
      </c>
      <c r="J467" s="19"/>
    </row>
    <row r="468" spans="1:10">
      <c r="A468" s="13"/>
      <c r="B468" s="14"/>
      <c r="C468" s="15" t="s">
        <v>286</v>
      </c>
      <c r="D468" s="16"/>
      <c r="E468" s="43">
        <v>3</v>
      </c>
      <c r="F468" s="120">
        <v>5.22</v>
      </c>
      <c r="G468" s="120"/>
      <c r="H468" s="110">
        <v>0.3</v>
      </c>
      <c r="I468" s="18">
        <f t="shared" si="63"/>
        <v>4.6979999999999995</v>
      </c>
      <c r="J468" s="19"/>
    </row>
    <row r="469" spans="1:10">
      <c r="A469" s="13"/>
      <c r="B469" s="14"/>
      <c r="C469" s="15" t="s">
        <v>160</v>
      </c>
      <c r="D469" s="16"/>
      <c r="E469" s="43">
        <v>3</v>
      </c>
      <c r="F469" s="120">
        <v>5.17</v>
      </c>
      <c r="G469" s="120"/>
      <c r="H469" s="110">
        <v>0.3</v>
      </c>
      <c r="I469" s="18">
        <f t="shared" si="63"/>
        <v>4.6529999999999996</v>
      </c>
      <c r="J469" s="19"/>
    </row>
    <row r="470" spans="1:10">
      <c r="A470" s="13"/>
      <c r="B470" s="14"/>
      <c r="C470" s="15" t="s">
        <v>160</v>
      </c>
      <c r="D470" s="16"/>
      <c r="E470" s="43">
        <v>4</v>
      </c>
      <c r="F470" s="120">
        <v>5.22</v>
      </c>
      <c r="G470" s="120"/>
      <c r="H470" s="110">
        <v>0.3</v>
      </c>
      <c r="I470" s="18">
        <f t="shared" si="63"/>
        <v>6.2639999999999993</v>
      </c>
      <c r="J470" s="19"/>
    </row>
    <row r="471" spans="1:10">
      <c r="A471" s="13"/>
      <c r="B471" s="14"/>
      <c r="C471" s="15" t="s">
        <v>160</v>
      </c>
      <c r="D471" s="16"/>
      <c r="E471" s="43">
        <v>2</v>
      </c>
      <c r="F471" s="120">
        <v>1.5</v>
      </c>
      <c r="G471" s="120"/>
      <c r="H471" s="110">
        <v>0.3</v>
      </c>
      <c r="I471" s="18">
        <f t="shared" si="63"/>
        <v>0.89999999999999991</v>
      </c>
      <c r="J471" s="19"/>
    </row>
    <row r="472" spans="1:10">
      <c r="A472" s="13"/>
      <c r="B472" s="14"/>
      <c r="C472" s="15" t="s">
        <v>160</v>
      </c>
      <c r="D472" s="16"/>
      <c r="E472" s="43">
        <v>1</v>
      </c>
      <c r="F472" s="120">
        <v>2.15</v>
      </c>
      <c r="G472" s="120"/>
      <c r="H472" s="110">
        <v>0.3</v>
      </c>
      <c r="I472" s="18">
        <f t="shared" si="63"/>
        <v>0.64499999999999991</v>
      </c>
      <c r="J472" s="19"/>
    </row>
    <row r="473" spans="1:10">
      <c r="A473" s="13"/>
      <c r="B473" s="14"/>
      <c r="C473" s="15" t="s">
        <v>229</v>
      </c>
      <c r="D473" s="16"/>
      <c r="E473" s="43">
        <v>4</v>
      </c>
      <c r="F473" s="120">
        <v>2.5499999999999998</v>
      </c>
      <c r="G473" s="120"/>
      <c r="H473" s="110">
        <v>0.3</v>
      </c>
      <c r="I473" s="18">
        <f t="shared" si="63"/>
        <v>3.0599999999999996</v>
      </c>
      <c r="J473" s="19"/>
    </row>
    <row r="474" spans="1:10">
      <c r="A474" s="13"/>
      <c r="B474" s="14"/>
      <c r="C474" s="98" t="s">
        <v>303</v>
      </c>
      <c r="D474" s="158"/>
      <c r="G474" s="120"/>
      <c r="H474" s="110">
        <v>0.3</v>
      </c>
      <c r="I474" s="18">
        <f t="shared" si="63"/>
        <v>0</v>
      </c>
      <c r="J474" s="19"/>
    </row>
    <row r="475" spans="1:10">
      <c r="A475" s="13"/>
      <c r="B475" s="14"/>
      <c r="C475" s="15" t="s">
        <v>293</v>
      </c>
      <c r="D475" s="16"/>
      <c r="E475" s="43">
        <v>2</v>
      </c>
      <c r="F475" s="120">
        <v>2.52</v>
      </c>
      <c r="G475" s="120"/>
      <c r="H475" s="110">
        <v>0.3</v>
      </c>
      <c r="I475" s="18">
        <f t="shared" si="63"/>
        <v>1.512</v>
      </c>
      <c r="J475" s="19"/>
    </row>
    <row r="476" spans="1:10">
      <c r="A476" s="13"/>
      <c r="B476" s="14"/>
      <c r="C476" s="15" t="s">
        <v>160</v>
      </c>
      <c r="D476" s="16"/>
      <c r="E476" s="43">
        <v>2</v>
      </c>
      <c r="F476" s="120">
        <v>1.5</v>
      </c>
      <c r="G476" s="120"/>
      <c r="H476" s="110">
        <v>0.3</v>
      </c>
      <c r="I476" s="18">
        <f t="shared" si="63"/>
        <v>0.89999999999999991</v>
      </c>
      <c r="J476" s="19"/>
    </row>
    <row r="477" spans="1:10">
      <c r="A477" s="13"/>
      <c r="B477" s="14"/>
      <c r="C477" s="15" t="s">
        <v>321</v>
      </c>
      <c r="D477" s="16"/>
      <c r="E477" s="43">
        <v>1</v>
      </c>
      <c r="F477" s="120">
        <v>3.37</v>
      </c>
      <c r="G477" s="120"/>
      <c r="H477" s="110">
        <v>0.3</v>
      </c>
      <c r="I477" s="18">
        <f t="shared" si="63"/>
        <v>1.0109999999999999</v>
      </c>
      <c r="J477" s="19"/>
    </row>
    <row r="478" spans="1:10">
      <c r="A478" s="13"/>
      <c r="B478" s="14"/>
      <c r="C478" s="15" t="s">
        <v>160</v>
      </c>
      <c r="D478" s="16"/>
      <c r="E478" s="43">
        <v>1</v>
      </c>
      <c r="F478" s="120">
        <v>1.2</v>
      </c>
      <c r="G478" s="120"/>
      <c r="H478" s="110">
        <v>0.3</v>
      </c>
      <c r="I478" s="18">
        <f t="shared" si="63"/>
        <v>0.36</v>
      </c>
      <c r="J478" s="19"/>
    </row>
    <row r="479" spans="1:10">
      <c r="A479" s="13"/>
      <c r="B479" s="14"/>
      <c r="C479" s="15" t="s">
        <v>229</v>
      </c>
      <c r="D479" s="16"/>
      <c r="E479" s="43">
        <v>1</v>
      </c>
      <c r="F479" s="120">
        <v>1.05</v>
      </c>
      <c r="G479" s="120"/>
      <c r="H479" s="110">
        <v>0.3</v>
      </c>
      <c r="I479" s="18">
        <f t="shared" si="63"/>
        <v>0.315</v>
      </c>
      <c r="J479" s="19"/>
    </row>
    <row r="480" spans="1:10">
      <c r="A480" s="13"/>
      <c r="B480" s="14"/>
      <c r="C480" s="60" t="s">
        <v>322</v>
      </c>
      <c r="D480" s="16"/>
      <c r="E480" s="43"/>
      <c r="F480" s="120"/>
      <c r="G480" s="120"/>
      <c r="H480" s="110"/>
      <c r="I480" s="18"/>
      <c r="J480" s="19"/>
    </row>
    <row r="481" spans="1:10">
      <c r="A481" s="13"/>
      <c r="B481" s="14"/>
      <c r="C481" s="15" t="s">
        <v>306</v>
      </c>
      <c r="D481" s="16"/>
      <c r="E481" s="43">
        <v>1</v>
      </c>
      <c r="F481" s="120">
        <v>61.84</v>
      </c>
      <c r="G481" s="120"/>
      <c r="H481" s="110">
        <v>1.1599999999999999</v>
      </c>
      <c r="I481" s="18">
        <f t="shared" si="63"/>
        <v>71.734399999999994</v>
      </c>
      <c r="J481" s="19"/>
    </row>
    <row r="482" spans="1:10">
      <c r="A482" s="13"/>
      <c r="B482" s="14"/>
      <c r="C482" s="15" t="s">
        <v>307</v>
      </c>
      <c r="D482" s="16"/>
      <c r="E482" s="43"/>
      <c r="F482" s="120"/>
      <c r="G482" s="120"/>
      <c r="H482" s="110"/>
      <c r="I482" s="18"/>
      <c r="J482" s="19"/>
    </row>
    <row r="483" spans="1:10">
      <c r="A483" s="13"/>
      <c r="B483" s="14"/>
      <c r="C483" s="15" t="s">
        <v>308</v>
      </c>
      <c r="D483" s="16"/>
      <c r="E483" s="43">
        <v>2</v>
      </c>
      <c r="F483" s="120">
        <v>13.22</v>
      </c>
      <c r="G483" s="120"/>
      <c r="H483" s="110">
        <v>1.1599999999999999</v>
      </c>
      <c r="I483" s="18">
        <f t="shared" si="63"/>
        <v>30.670400000000001</v>
      </c>
      <c r="J483" s="19"/>
    </row>
    <row r="484" spans="1:10">
      <c r="A484" s="13"/>
      <c r="B484" s="14"/>
      <c r="C484" s="15" t="s">
        <v>290</v>
      </c>
      <c r="D484" s="16"/>
      <c r="E484" s="43">
        <v>1</v>
      </c>
      <c r="F484" s="120">
        <v>6.2</v>
      </c>
      <c r="G484" s="120"/>
      <c r="H484" s="110">
        <v>1.1599999999999999</v>
      </c>
      <c r="I484" s="18">
        <f t="shared" si="63"/>
        <v>7.1919999999999993</v>
      </c>
      <c r="J484" s="19"/>
    </row>
    <row r="485" spans="1:10">
      <c r="A485" s="13"/>
      <c r="B485" s="14"/>
      <c r="C485" s="15" t="s">
        <v>293</v>
      </c>
      <c r="D485" s="16"/>
      <c r="E485" s="43">
        <v>2</v>
      </c>
      <c r="F485" s="120">
        <v>6.12</v>
      </c>
      <c r="G485" s="120"/>
      <c r="H485" s="110">
        <v>0.79</v>
      </c>
      <c r="I485" s="18">
        <f t="shared" si="63"/>
        <v>9.6696000000000009</v>
      </c>
      <c r="J485" s="19"/>
    </row>
    <row r="486" spans="1:10">
      <c r="A486" s="13"/>
      <c r="B486" s="14"/>
      <c r="C486" s="15" t="s">
        <v>310</v>
      </c>
      <c r="D486" s="16"/>
      <c r="E486" s="43">
        <v>1</v>
      </c>
      <c r="F486" s="120">
        <v>17.7</v>
      </c>
      <c r="G486" s="120"/>
      <c r="H486" s="110">
        <v>1.1599999999999999</v>
      </c>
      <c r="I486" s="18">
        <f t="shared" si="63"/>
        <v>20.531999999999996</v>
      </c>
      <c r="J486" s="19"/>
    </row>
    <row r="487" spans="1:10">
      <c r="A487" s="13"/>
      <c r="B487" s="14"/>
      <c r="C487" s="98" t="s">
        <v>160</v>
      </c>
      <c r="D487" s="158"/>
      <c r="E487" s="43">
        <v>2</v>
      </c>
      <c r="F487" s="120">
        <v>5.7</v>
      </c>
      <c r="G487" s="120"/>
      <c r="H487" s="110">
        <v>1.1599999999999999</v>
      </c>
      <c r="I487" s="18">
        <f t="shared" si="63"/>
        <v>13.224</v>
      </c>
      <c r="J487" s="19"/>
    </row>
    <row r="488" spans="1:10">
      <c r="A488" s="13"/>
      <c r="B488" s="14"/>
      <c r="C488" s="15" t="s">
        <v>309</v>
      </c>
      <c r="D488" s="16"/>
      <c r="E488" s="43">
        <v>1</v>
      </c>
      <c r="F488" s="120">
        <v>3.35</v>
      </c>
      <c r="G488" s="120"/>
      <c r="H488" s="110">
        <v>0.79</v>
      </c>
      <c r="I488" s="18">
        <f t="shared" si="63"/>
        <v>2.6465000000000001</v>
      </c>
      <c r="J488" s="19"/>
    </row>
    <row r="489" spans="1:10">
      <c r="A489" s="13"/>
      <c r="B489" s="14"/>
      <c r="C489" s="15" t="s">
        <v>311</v>
      </c>
      <c r="D489" s="16"/>
      <c r="E489" s="43">
        <v>4</v>
      </c>
      <c r="F489" s="120">
        <v>2.5499999999999998</v>
      </c>
      <c r="G489" s="120"/>
      <c r="H489" s="110">
        <v>0.79</v>
      </c>
      <c r="I489" s="18">
        <f t="shared" si="63"/>
        <v>8.0579999999999998</v>
      </c>
      <c r="J489" s="19"/>
    </row>
    <row r="490" spans="1:10">
      <c r="A490" s="13"/>
      <c r="B490" s="14"/>
      <c r="C490" s="15" t="s">
        <v>319</v>
      </c>
      <c r="D490" s="16"/>
      <c r="E490" s="43">
        <v>1</v>
      </c>
      <c r="F490" s="120">
        <v>3.53</v>
      </c>
      <c r="G490" s="120"/>
      <c r="H490" s="110">
        <v>0.83</v>
      </c>
      <c r="I490" s="18">
        <f t="shared" si="63"/>
        <v>2.9298999999999995</v>
      </c>
      <c r="J490" s="19"/>
    </row>
    <row r="491" spans="1:10">
      <c r="A491" s="13"/>
      <c r="B491" s="14"/>
      <c r="C491" s="15" t="s">
        <v>160</v>
      </c>
      <c r="D491" s="16"/>
      <c r="E491" s="43">
        <v>1</v>
      </c>
      <c r="F491" s="120">
        <v>3.07</v>
      </c>
      <c r="G491" s="120"/>
      <c r="H491" s="110">
        <v>0.79</v>
      </c>
      <c r="I491" s="18">
        <f t="shared" si="63"/>
        <v>2.4253</v>
      </c>
      <c r="J491" s="19"/>
    </row>
    <row r="492" spans="1:10">
      <c r="A492" s="13"/>
      <c r="B492" s="14"/>
      <c r="C492" s="15" t="s">
        <v>279</v>
      </c>
      <c r="D492" s="16"/>
      <c r="E492" s="43">
        <v>2</v>
      </c>
      <c r="F492" s="120">
        <v>4.5</v>
      </c>
      <c r="G492" s="120"/>
      <c r="H492" s="110">
        <v>1.2</v>
      </c>
      <c r="I492" s="18">
        <f t="shared" si="63"/>
        <v>10.799999999999999</v>
      </c>
      <c r="J492" s="19"/>
    </row>
    <row r="493" spans="1:10">
      <c r="A493" s="13"/>
      <c r="B493" s="14"/>
      <c r="C493" s="15" t="s">
        <v>160</v>
      </c>
      <c r="D493" s="16"/>
      <c r="E493" s="43">
        <v>1</v>
      </c>
      <c r="F493" s="120">
        <v>5.77</v>
      </c>
      <c r="G493" s="120"/>
      <c r="H493" s="110">
        <v>1.2</v>
      </c>
      <c r="I493" s="18">
        <f t="shared" si="63"/>
        <v>6.9239999999999995</v>
      </c>
      <c r="J493" s="19"/>
    </row>
    <row r="494" spans="1:10" ht="20.25">
      <c r="A494" s="13"/>
      <c r="B494" s="14"/>
      <c r="C494" s="112" t="s">
        <v>320</v>
      </c>
      <c r="D494" s="16"/>
      <c r="E494" s="17"/>
      <c r="F494" s="120"/>
      <c r="G494" s="120"/>
      <c r="H494" s="107"/>
      <c r="I494" s="18"/>
      <c r="J494" s="19"/>
    </row>
    <row r="495" spans="1:10">
      <c r="A495" s="13"/>
      <c r="B495" s="14"/>
      <c r="C495" s="60" t="s">
        <v>166</v>
      </c>
      <c r="D495" s="16"/>
      <c r="E495" s="43"/>
      <c r="F495" s="120"/>
      <c r="G495" s="120"/>
      <c r="H495" s="110"/>
      <c r="I495" s="18"/>
      <c r="J495" s="19"/>
    </row>
    <row r="496" spans="1:10">
      <c r="A496" s="13"/>
      <c r="B496" s="14"/>
      <c r="C496" s="15" t="s">
        <v>304</v>
      </c>
      <c r="D496" s="16"/>
      <c r="E496" s="43"/>
      <c r="F496" s="120"/>
      <c r="G496" s="120"/>
      <c r="H496" s="110"/>
      <c r="I496" s="18"/>
      <c r="J496" s="19"/>
    </row>
    <row r="497" spans="1:10">
      <c r="A497" s="13"/>
      <c r="B497" s="14"/>
      <c r="C497" s="15" t="s">
        <v>305</v>
      </c>
      <c r="D497" s="16"/>
      <c r="E497" s="43">
        <v>2</v>
      </c>
      <c r="F497" s="120">
        <v>6.49</v>
      </c>
      <c r="G497" s="120"/>
      <c r="H497" s="110">
        <v>0.3</v>
      </c>
      <c r="I497" s="18">
        <f t="shared" ref="I497:I526" si="64">H497*F497*E497</f>
        <v>3.8940000000000001</v>
      </c>
      <c r="J497" s="19"/>
    </row>
    <row r="498" spans="1:10">
      <c r="A498" s="13"/>
      <c r="B498" s="14"/>
      <c r="C498" s="15" t="s">
        <v>167</v>
      </c>
      <c r="D498" s="16"/>
      <c r="E498" s="43">
        <v>2</v>
      </c>
      <c r="F498" s="120">
        <v>6.2</v>
      </c>
      <c r="G498" s="120"/>
      <c r="H498" s="110">
        <v>0.3</v>
      </c>
      <c r="I498" s="18">
        <f t="shared" si="64"/>
        <v>3.7199999999999998</v>
      </c>
      <c r="J498" s="19"/>
    </row>
    <row r="499" spans="1:10">
      <c r="A499" s="13"/>
      <c r="B499" s="14"/>
      <c r="C499" s="15" t="s">
        <v>160</v>
      </c>
      <c r="D499" s="16"/>
      <c r="E499" s="43">
        <v>1</v>
      </c>
      <c r="F499" s="120">
        <v>2.97</v>
      </c>
      <c r="G499" s="120"/>
      <c r="H499" s="110">
        <v>0.3</v>
      </c>
      <c r="I499" s="18">
        <f t="shared" si="64"/>
        <v>0.89100000000000001</v>
      </c>
      <c r="J499" s="19"/>
    </row>
    <row r="500" spans="1:10">
      <c r="A500" s="13"/>
      <c r="B500" s="14"/>
      <c r="C500" s="15" t="s">
        <v>160</v>
      </c>
      <c r="D500" s="16"/>
      <c r="E500" s="43">
        <v>1</v>
      </c>
      <c r="F500" s="120">
        <v>1.1000000000000001</v>
      </c>
      <c r="G500" s="120"/>
      <c r="H500" s="110">
        <v>0.3</v>
      </c>
      <c r="I500" s="18">
        <f t="shared" si="64"/>
        <v>0.33</v>
      </c>
      <c r="J500" s="19"/>
    </row>
    <row r="501" spans="1:10">
      <c r="A501" s="13"/>
      <c r="B501" s="14"/>
      <c r="C501" s="15" t="s">
        <v>286</v>
      </c>
      <c r="D501" s="16"/>
      <c r="E501" s="43">
        <v>3</v>
      </c>
      <c r="F501" s="120">
        <v>5.22</v>
      </c>
      <c r="G501" s="120"/>
      <c r="H501" s="110">
        <v>0.3</v>
      </c>
      <c r="I501" s="18">
        <f t="shared" si="64"/>
        <v>4.6979999999999995</v>
      </c>
      <c r="J501" s="19"/>
    </row>
    <row r="502" spans="1:10">
      <c r="A502" s="13"/>
      <c r="B502" s="14"/>
      <c r="C502" s="15" t="s">
        <v>160</v>
      </c>
      <c r="D502" s="16"/>
      <c r="E502" s="43">
        <v>3</v>
      </c>
      <c r="F502" s="120">
        <v>5.17</v>
      </c>
      <c r="G502" s="120"/>
      <c r="H502" s="110">
        <v>0.3</v>
      </c>
      <c r="I502" s="18">
        <f t="shared" si="64"/>
        <v>4.6529999999999996</v>
      </c>
      <c r="J502" s="19"/>
    </row>
    <row r="503" spans="1:10">
      <c r="A503" s="13"/>
      <c r="B503" s="14"/>
      <c r="C503" s="15" t="s">
        <v>160</v>
      </c>
      <c r="D503" s="16"/>
      <c r="E503" s="43">
        <v>4</v>
      </c>
      <c r="F503" s="120">
        <v>5.22</v>
      </c>
      <c r="G503" s="120"/>
      <c r="H503" s="110">
        <v>0.3</v>
      </c>
      <c r="I503" s="18">
        <f t="shared" si="64"/>
        <v>6.2639999999999993</v>
      </c>
      <c r="J503" s="19"/>
    </row>
    <row r="504" spans="1:10">
      <c r="A504" s="13"/>
      <c r="B504" s="14"/>
      <c r="C504" s="15" t="s">
        <v>229</v>
      </c>
      <c r="D504" s="16"/>
      <c r="E504" s="43">
        <v>4</v>
      </c>
      <c r="F504" s="120">
        <v>2.5499999999999998</v>
      </c>
      <c r="G504" s="120"/>
      <c r="H504" s="110">
        <v>0.3</v>
      </c>
      <c r="I504" s="18">
        <f t="shared" si="64"/>
        <v>3.0599999999999996</v>
      </c>
      <c r="J504" s="19"/>
    </row>
    <row r="505" spans="1:10">
      <c r="A505" s="13"/>
      <c r="B505" s="14"/>
      <c r="C505" s="98" t="s">
        <v>303</v>
      </c>
      <c r="D505" s="158"/>
      <c r="G505" s="120"/>
      <c r="H505" s="110">
        <v>0.3</v>
      </c>
      <c r="I505" s="18"/>
      <c r="J505" s="19"/>
    </row>
    <row r="506" spans="1:10">
      <c r="A506" s="13"/>
      <c r="B506" s="14"/>
      <c r="C506" s="15" t="s">
        <v>329</v>
      </c>
      <c r="D506" s="16"/>
      <c r="E506" s="43">
        <v>1</v>
      </c>
      <c r="F506" s="120">
        <v>6.27</v>
      </c>
      <c r="G506" s="120"/>
      <c r="H506" s="110">
        <v>0.3</v>
      </c>
      <c r="I506" s="18">
        <f t="shared" si="64"/>
        <v>1.8809999999999998</v>
      </c>
      <c r="J506" s="19"/>
    </row>
    <row r="507" spans="1:10">
      <c r="A507" s="13"/>
      <c r="B507" s="14"/>
      <c r="C507" s="15" t="s">
        <v>229</v>
      </c>
      <c r="D507" s="16"/>
      <c r="E507" s="43">
        <v>1</v>
      </c>
      <c r="F507" s="120">
        <v>1.05</v>
      </c>
      <c r="G507" s="120"/>
      <c r="H507" s="110">
        <v>0.3</v>
      </c>
      <c r="I507" s="18">
        <f t="shared" si="64"/>
        <v>0.315</v>
      </c>
      <c r="J507" s="19"/>
    </row>
    <row r="508" spans="1:10">
      <c r="A508" s="13"/>
      <c r="B508" s="14"/>
      <c r="C508" s="60" t="s">
        <v>330</v>
      </c>
      <c r="D508" s="16"/>
      <c r="E508" s="43"/>
      <c r="F508" s="120"/>
      <c r="G508" s="120"/>
      <c r="H508" s="110"/>
      <c r="I508" s="18"/>
      <c r="J508" s="19"/>
    </row>
    <row r="509" spans="1:10">
      <c r="A509" s="13"/>
      <c r="B509" s="14"/>
      <c r="C509" s="15" t="s">
        <v>306</v>
      </c>
      <c r="D509" s="16"/>
      <c r="E509" s="43">
        <v>1</v>
      </c>
      <c r="F509" s="120">
        <v>61.84</v>
      </c>
      <c r="G509" s="120"/>
      <c r="H509" s="110">
        <v>1.1599999999999999</v>
      </c>
      <c r="I509" s="18">
        <f t="shared" si="64"/>
        <v>71.734399999999994</v>
      </c>
      <c r="J509" s="19"/>
    </row>
    <row r="510" spans="1:10">
      <c r="A510" s="13"/>
      <c r="B510" s="14"/>
      <c r="C510" s="15" t="s">
        <v>307</v>
      </c>
      <c r="D510" s="16"/>
      <c r="E510" s="43"/>
      <c r="F510" s="120"/>
      <c r="G510" s="120"/>
      <c r="H510" s="110"/>
      <c r="I510" s="18"/>
      <c r="J510" s="19"/>
    </row>
    <row r="511" spans="1:10">
      <c r="A511" s="13"/>
      <c r="B511" s="14"/>
      <c r="C511" s="15" t="s">
        <v>308</v>
      </c>
      <c r="D511" s="16"/>
      <c r="E511" s="43">
        <v>2</v>
      </c>
      <c r="F511" s="120">
        <v>13.22</v>
      </c>
      <c r="G511" s="120"/>
      <c r="H511" s="110">
        <v>1.1599999999999999</v>
      </c>
      <c r="I511" s="18">
        <f t="shared" si="64"/>
        <v>30.670400000000001</v>
      </c>
      <c r="J511" s="19"/>
    </row>
    <row r="512" spans="1:10">
      <c r="A512" s="13"/>
      <c r="B512" s="14"/>
      <c r="C512" s="15" t="s">
        <v>290</v>
      </c>
      <c r="D512" s="16"/>
      <c r="E512" s="43">
        <v>1</v>
      </c>
      <c r="F512" s="120">
        <v>6.2</v>
      </c>
      <c r="G512" s="120"/>
      <c r="H512" s="110">
        <v>1.1599999999999999</v>
      </c>
      <c r="I512" s="18">
        <f t="shared" si="64"/>
        <v>7.1919999999999993</v>
      </c>
      <c r="J512" s="19"/>
    </row>
    <row r="513" spans="1:10">
      <c r="A513" s="13"/>
      <c r="B513" s="14"/>
      <c r="C513" s="15" t="s">
        <v>310</v>
      </c>
      <c r="D513" s="16"/>
      <c r="E513" s="43">
        <v>1</v>
      </c>
      <c r="F513" s="120">
        <v>17.7</v>
      </c>
      <c r="G513" s="120"/>
      <c r="H513" s="110">
        <v>1.1599999999999999</v>
      </c>
      <c r="I513" s="18">
        <f t="shared" si="64"/>
        <v>20.531999999999996</v>
      </c>
      <c r="J513" s="19"/>
    </row>
    <row r="514" spans="1:10">
      <c r="A514" s="13"/>
      <c r="B514" s="14"/>
      <c r="C514" s="98" t="s">
        <v>160</v>
      </c>
      <c r="D514" s="158"/>
      <c r="E514" s="43">
        <v>1</v>
      </c>
      <c r="F514" s="120">
        <v>5.7</v>
      </c>
      <c r="G514" s="120"/>
      <c r="H514" s="110">
        <v>1.1599999999999999</v>
      </c>
      <c r="I514" s="18">
        <f t="shared" si="64"/>
        <v>6.6120000000000001</v>
      </c>
      <c r="J514" s="19"/>
    </row>
    <row r="515" spans="1:10">
      <c r="A515" s="13"/>
      <c r="B515" s="14"/>
      <c r="C515" s="15" t="s">
        <v>311</v>
      </c>
      <c r="D515" s="16"/>
      <c r="E515" s="43">
        <v>4</v>
      </c>
      <c r="F515" s="120">
        <v>2.5499999999999998</v>
      </c>
      <c r="G515" s="120"/>
      <c r="H515" s="110">
        <v>0.79</v>
      </c>
      <c r="I515" s="18">
        <f t="shared" si="64"/>
        <v>8.0579999999999998</v>
      </c>
      <c r="J515" s="19"/>
    </row>
    <row r="516" spans="1:10">
      <c r="A516" s="13"/>
      <c r="B516" s="14"/>
      <c r="C516" s="15" t="s">
        <v>319</v>
      </c>
      <c r="D516" s="16"/>
      <c r="E516" s="43">
        <v>1</v>
      </c>
      <c r="F516" s="120">
        <v>3.53</v>
      </c>
      <c r="G516" s="120"/>
      <c r="H516" s="110">
        <v>0.83</v>
      </c>
      <c r="I516" s="18">
        <f t="shared" si="64"/>
        <v>2.9298999999999995</v>
      </c>
      <c r="J516" s="19"/>
    </row>
    <row r="517" spans="1:10">
      <c r="A517" s="13"/>
      <c r="B517" s="14"/>
      <c r="C517" s="15" t="s">
        <v>160</v>
      </c>
      <c r="D517" s="16"/>
      <c r="E517" s="43">
        <v>1</v>
      </c>
      <c r="F517" s="120">
        <v>3.07</v>
      </c>
      <c r="G517" s="120"/>
      <c r="H517" s="110">
        <v>0.79</v>
      </c>
      <c r="I517" s="18">
        <f t="shared" si="64"/>
        <v>2.4253</v>
      </c>
      <c r="J517" s="19"/>
    </row>
    <row r="518" spans="1:10" ht="18">
      <c r="A518" s="13"/>
      <c r="B518" s="14"/>
      <c r="C518" s="111" t="s">
        <v>175</v>
      </c>
      <c r="D518" s="16"/>
      <c r="E518" s="17"/>
      <c r="F518" s="120"/>
      <c r="G518" s="120"/>
      <c r="H518" s="107"/>
      <c r="I518" s="18"/>
      <c r="J518" s="19"/>
    </row>
    <row r="519" spans="1:10">
      <c r="A519" s="13"/>
      <c r="B519" s="14"/>
      <c r="C519" s="99" t="s">
        <v>332</v>
      </c>
      <c r="D519" s="16"/>
      <c r="E519" s="17">
        <v>2</v>
      </c>
      <c r="F519" s="120">
        <v>5.22</v>
      </c>
      <c r="G519" s="120"/>
      <c r="H519" s="110">
        <v>0.3</v>
      </c>
      <c r="I519" s="18">
        <f t="shared" si="64"/>
        <v>3.1319999999999997</v>
      </c>
      <c r="J519" s="19"/>
    </row>
    <row r="520" spans="1:10">
      <c r="A520" s="13"/>
      <c r="B520" s="14"/>
      <c r="C520" s="99" t="s">
        <v>202</v>
      </c>
      <c r="D520" s="16"/>
      <c r="E520" s="17">
        <v>1</v>
      </c>
      <c r="F520" s="120">
        <v>2.92</v>
      </c>
      <c r="G520" s="120"/>
      <c r="H520" s="110">
        <v>0.3</v>
      </c>
      <c r="I520" s="18">
        <f t="shared" si="64"/>
        <v>0.876</v>
      </c>
      <c r="J520" s="19"/>
    </row>
    <row r="521" spans="1:10">
      <c r="A521" s="13"/>
      <c r="B521" s="14"/>
      <c r="C521" s="99" t="s">
        <v>333</v>
      </c>
      <c r="D521" s="16"/>
      <c r="E521" s="17">
        <v>1</v>
      </c>
      <c r="F521" s="120">
        <v>16.28</v>
      </c>
      <c r="G521" s="120"/>
      <c r="H521" s="110">
        <v>0.83</v>
      </c>
      <c r="I521" s="18">
        <f t="shared" si="64"/>
        <v>13.5124</v>
      </c>
      <c r="J521" s="19"/>
    </row>
    <row r="522" spans="1:10" customFormat="1">
      <c r="A522" s="177"/>
      <c r="B522" s="177"/>
      <c r="C522" s="193" t="s">
        <v>719</v>
      </c>
      <c r="D522" s="179"/>
      <c r="E522" s="180"/>
      <c r="F522" s="181"/>
      <c r="G522" s="181"/>
      <c r="H522" s="181"/>
      <c r="I522" s="18"/>
      <c r="J522" s="184"/>
    </row>
    <row r="523" spans="1:10" customFormat="1">
      <c r="A523" s="177"/>
      <c r="B523" s="177"/>
      <c r="C523" s="193" t="s">
        <v>721</v>
      </c>
      <c r="D523" s="179">
        <v>2</v>
      </c>
      <c r="E523" s="180">
        <v>3</v>
      </c>
      <c r="F523" s="68">
        <v>3.3</v>
      </c>
      <c r="G523" s="247"/>
      <c r="H523" s="247">
        <v>0.43</v>
      </c>
      <c r="I523" s="18">
        <f t="shared" si="64"/>
        <v>4.2569999999999997</v>
      </c>
      <c r="J523" s="184"/>
    </row>
    <row r="524" spans="1:10" customFormat="1">
      <c r="A524" s="177"/>
      <c r="B524" s="177"/>
      <c r="C524" s="193"/>
      <c r="D524" s="179">
        <v>2</v>
      </c>
      <c r="E524" s="180">
        <v>3</v>
      </c>
      <c r="F524" s="68">
        <v>3</v>
      </c>
      <c r="G524" s="247"/>
      <c r="H524" s="247">
        <v>0.3</v>
      </c>
      <c r="I524" s="18">
        <f t="shared" si="64"/>
        <v>2.6999999999999997</v>
      </c>
      <c r="J524" s="184"/>
    </row>
    <row r="525" spans="1:10" customFormat="1" ht="18" customHeight="1">
      <c r="A525" s="177"/>
      <c r="B525" s="177"/>
      <c r="C525" s="193"/>
      <c r="D525" s="179">
        <v>2</v>
      </c>
      <c r="E525" s="180">
        <v>2</v>
      </c>
      <c r="F525" s="68">
        <v>3</v>
      </c>
      <c r="G525" s="247"/>
      <c r="H525" s="247">
        <v>0.43</v>
      </c>
      <c r="I525" s="18">
        <f t="shared" si="64"/>
        <v>2.58</v>
      </c>
      <c r="J525" s="184"/>
    </row>
    <row r="526" spans="1:10" customFormat="1" ht="18" customHeight="1">
      <c r="A526" s="177"/>
      <c r="B526" s="177"/>
      <c r="C526" s="193"/>
      <c r="D526" s="179">
        <v>2</v>
      </c>
      <c r="E526" s="180">
        <v>2</v>
      </c>
      <c r="F526" s="68">
        <v>3</v>
      </c>
      <c r="G526" s="247"/>
      <c r="H526" s="247">
        <v>0.3</v>
      </c>
      <c r="I526" s="18">
        <f t="shared" si="64"/>
        <v>1.7999999999999998</v>
      </c>
      <c r="J526" s="184"/>
    </row>
    <row r="527" spans="1:10">
      <c r="A527" s="13"/>
      <c r="B527" s="14"/>
      <c r="C527" s="99" t="s">
        <v>174</v>
      </c>
      <c r="D527" s="16"/>
      <c r="E527" s="17"/>
      <c r="F527" s="120"/>
      <c r="G527" s="120"/>
      <c r="H527" s="107"/>
      <c r="I527" s="18">
        <f>SUM(I414:I526)</f>
        <v>792.14659999999958</v>
      </c>
      <c r="J527" s="19"/>
    </row>
    <row r="528" spans="1:10" s="30" customFormat="1">
      <c r="A528" s="22"/>
      <c r="B528" s="23"/>
      <c r="C528" s="24" t="s">
        <v>148</v>
      </c>
      <c r="D528" s="25"/>
      <c r="E528" s="26"/>
      <c r="F528" s="27"/>
      <c r="G528" s="27"/>
      <c r="H528" s="27"/>
      <c r="I528" s="28">
        <v>795</v>
      </c>
      <c r="J528" s="29" t="s">
        <v>88</v>
      </c>
    </row>
    <row r="529" spans="1:10">
      <c r="A529" s="13"/>
      <c r="B529" s="14"/>
      <c r="C529" s="15"/>
      <c r="D529" s="16"/>
      <c r="E529" s="17"/>
      <c r="F529" s="120"/>
      <c r="G529" s="120"/>
      <c r="H529" s="110"/>
      <c r="I529" s="18"/>
      <c r="J529" s="19"/>
    </row>
    <row r="530" spans="1:10" ht="31.5">
      <c r="A530" s="13" t="s">
        <v>59</v>
      </c>
      <c r="B530" s="14" t="s">
        <v>60</v>
      </c>
      <c r="C530" s="93" t="s">
        <v>58</v>
      </c>
      <c r="D530" s="16"/>
      <c r="E530" s="17"/>
      <c r="F530" s="120"/>
      <c r="G530" s="120"/>
      <c r="H530" s="87"/>
      <c r="I530" s="18"/>
      <c r="J530" s="19"/>
    </row>
    <row r="531" spans="1:10" s="48" customFormat="1">
      <c r="A531" s="43"/>
      <c r="B531" s="31"/>
      <c r="C531" s="50" t="s">
        <v>338</v>
      </c>
      <c r="D531" s="44"/>
      <c r="E531" s="43"/>
      <c r="F531" s="45"/>
      <c r="G531" s="45"/>
      <c r="H531" s="45"/>
      <c r="I531" s="46"/>
      <c r="J531" s="47"/>
    </row>
    <row r="532" spans="1:10">
      <c r="A532" s="13"/>
      <c r="B532" s="14"/>
      <c r="C532" s="15" t="s">
        <v>296</v>
      </c>
      <c r="D532" s="16"/>
      <c r="E532" s="43">
        <v>12</v>
      </c>
      <c r="F532" s="120">
        <v>1.7</v>
      </c>
      <c r="G532" s="120"/>
      <c r="H532" s="110">
        <v>3.45</v>
      </c>
      <c r="I532" s="18">
        <f>H532*F532*E532</f>
        <v>70.38</v>
      </c>
      <c r="J532" s="19"/>
    </row>
    <row r="533" spans="1:10">
      <c r="A533" s="13"/>
      <c r="B533" s="14"/>
      <c r="C533" s="60" t="s">
        <v>176</v>
      </c>
      <c r="D533" s="16"/>
      <c r="E533" s="43"/>
      <c r="F533" s="120"/>
      <c r="G533" s="120"/>
      <c r="H533" s="110"/>
      <c r="I533" s="18"/>
      <c r="J533" s="19"/>
    </row>
    <row r="534" spans="1:10">
      <c r="A534" s="13"/>
      <c r="B534" s="14"/>
      <c r="C534" s="15" t="s">
        <v>296</v>
      </c>
      <c r="D534" s="16"/>
      <c r="E534" s="43">
        <v>16</v>
      </c>
      <c r="F534" s="120">
        <v>1.7</v>
      </c>
      <c r="G534" s="120"/>
      <c r="H534" s="110">
        <v>3.15</v>
      </c>
      <c r="I534" s="18">
        <f t="shared" ref="I534:I542" si="65">H534*F534*E534</f>
        <v>85.679999999999993</v>
      </c>
      <c r="J534" s="19"/>
    </row>
    <row r="535" spans="1:10">
      <c r="A535" s="13"/>
      <c r="B535" s="14"/>
      <c r="C535" s="15" t="s">
        <v>324</v>
      </c>
      <c r="D535" s="16"/>
      <c r="E535" s="43">
        <v>2</v>
      </c>
      <c r="F535" s="120">
        <v>1.7</v>
      </c>
      <c r="G535" s="120"/>
      <c r="H535" s="110">
        <v>3.15</v>
      </c>
      <c r="I535" s="18">
        <f t="shared" si="65"/>
        <v>10.709999999999999</v>
      </c>
      <c r="J535" s="19"/>
    </row>
    <row r="536" spans="1:10">
      <c r="A536" s="13"/>
      <c r="B536" s="14"/>
      <c r="C536" s="60" t="s">
        <v>340</v>
      </c>
      <c r="D536" s="16"/>
      <c r="E536" s="43"/>
      <c r="F536" s="120"/>
      <c r="G536" s="120"/>
      <c r="H536" s="110"/>
      <c r="I536" s="18"/>
      <c r="J536" s="19"/>
    </row>
    <row r="537" spans="1:10">
      <c r="A537" s="13"/>
      <c r="B537" s="14"/>
      <c r="C537" s="15" t="s">
        <v>296</v>
      </c>
      <c r="D537" s="16"/>
      <c r="E537" s="43">
        <v>16</v>
      </c>
      <c r="F537" s="120">
        <v>1.7</v>
      </c>
      <c r="G537" s="120"/>
      <c r="H537" s="110">
        <v>3.15</v>
      </c>
      <c r="I537" s="18">
        <f t="shared" si="65"/>
        <v>85.679999999999993</v>
      </c>
      <c r="J537" s="19"/>
    </row>
    <row r="538" spans="1:10" s="48" customFormat="1">
      <c r="A538" s="43"/>
      <c r="B538" s="31"/>
      <c r="C538" s="50" t="s">
        <v>341</v>
      </c>
      <c r="D538" s="44"/>
      <c r="E538" s="43"/>
      <c r="F538" s="120"/>
      <c r="G538" s="45"/>
      <c r="H538" s="45"/>
      <c r="I538" s="18"/>
      <c r="J538" s="47"/>
    </row>
    <row r="539" spans="1:10">
      <c r="A539" s="13"/>
      <c r="B539" s="14"/>
      <c r="C539" s="99" t="s">
        <v>339</v>
      </c>
      <c r="D539" s="16"/>
      <c r="E539" s="17">
        <v>4</v>
      </c>
      <c r="F539" s="120">
        <v>1.7</v>
      </c>
      <c r="G539" s="120"/>
      <c r="H539" s="110">
        <v>2.7</v>
      </c>
      <c r="I539" s="18">
        <f t="shared" si="65"/>
        <v>18.36</v>
      </c>
      <c r="J539" s="19"/>
    </row>
    <row r="540" spans="1:10" customFormat="1">
      <c r="A540" s="177"/>
      <c r="B540" s="177"/>
      <c r="C540" s="193" t="s">
        <v>719</v>
      </c>
      <c r="D540" s="179"/>
      <c r="E540" s="180"/>
      <c r="F540" s="181"/>
      <c r="G540" s="181"/>
      <c r="H540" s="181"/>
      <c r="I540" s="18"/>
      <c r="J540" s="184"/>
    </row>
    <row r="541" spans="1:10" customFormat="1">
      <c r="A541" s="177"/>
      <c r="B541" s="177"/>
      <c r="C541" s="193" t="s">
        <v>720</v>
      </c>
      <c r="D541" s="179">
        <v>2</v>
      </c>
      <c r="E541" s="180">
        <v>4</v>
      </c>
      <c r="F541" s="247">
        <v>0.3</v>
      </c>
      <c r="G541" s="247"/>
      <c r="H541" s="181">
        <v>3.15</v>
      </c>
      <c r="I541" s="18">
        <f t="shared" si="65"/>
        <v>3.78</v>
      </c>
      <c r="J541" s="184"/>
    </row>
    <row r="542" spans="1:10" customFormat="1">
      <c r="A542" s="177"/>
      <c r="B542" s="177"/>
      <c r="C542" s="193"/>
      <c r="D542" s="179">
        <v>2</v>
      </c>
      <c r="E542" s="180">
        <v>4</v>
      </c>
      <c r="F542" s="247">
        <v>0.55000000000000004</v>
      </c>
      <c r="G542" s="247"/>
      <c r="H542" s="181">
        <v>3.15</v>
      </c>
      <c r="I542" s="18">
        <f t="shared" si="65"/>
        <v>6.9300000000000006</v>
      </c>
      <c r="J542" s="184"/>
    </row>
    <row r="543" spans="1:10">
      <c r="A543" s="13"/>
      <c r="B543" s="14"/>
      <c r="C543" s="21" t="s">
        <v>174</v>
      </c>
      <c r="D543" s="16"/>
      <c r="E543" s="17"/>
      <c r="F543" s="120"/>
      <c r="G543" s="120"/>
      <c r="H543" s="87"/>
      <c r="I543" s="18">
        <f>SUM(I532:I542)</f>
        <v>281.52</v>
      </c>
      <c r="J543" s="19"/>
    </row>
    <row r="544" spans="1:10" s="30" customFormat="1">
      <c r="A544" s="22"/>
      <c r="B544" s="23"/>
      <c r="C544" s="24" t="s">
        <v>148</v>
      </c>
      <c r="D544" s="25"/>
      <c r="E544" s="26"/>
      <c r="F544" s="27"/>
      <c r="G544" s="27"/>
      <c r="H544" s="27"/>
      <c r="I544" s="28">
        <v>285</v>
      </c>
      <c r="J544" s="29" t="s">
        <v>88</v>
      </c>
    </row>
    <row r="545" spans="1:10">
      <c r="A545" s="13"/>
      <c r="B545" s="14"/>
      <c r="C545" s="15"/>
      <c r="D545" s="16"/>
      <c r="E545" s="17"/>
      <c r="F545" s="120"/>
      <c r="G545" s="120"/>
      <c r="H545" s="87"/>
      <c r="I545" s="18"/>
      <c r="J545" s="19"/>
    </row>
    <row r="546" spans="1:10" ht="31.5">
      <c r="A546" s="13" t="s">
        <v>61</v>
      </c>
      <c r="B546" s="14" t="s">
        <v>63</v>
      </c>
      <c r="C546" s="93" t="s">
        <v>62</v>
      </c>
      <c r="D546" s="16"/>
      <c r="E546" s="17"/>
      <c r="F546" s="120"/>
      <c r="G546" s="120"/>
      <c r="H546" s="87"/>
      <c r="I546" s="18"/>
      <c r="J546" s="19"/>
    </row>
    <row r="547" spans="1:10">
      <c r="A547" s="13"/>
      <c r="B547" s="14"/>
      <c r="C547" s="60" t="s">
        <v>338</v>
      </c>
      <c r="D547" s="16"/>
      <c r="E547" s="17"/>
      <c r="F547" s="120"/>
      <c r="G547" s="120"/>
      <c r="H547" s="87"/>
      <c r="I547" s="18"/>
      <c r="J547" s="19"/>
    </row>
    <row r="548" spans="1:10">
      <c r="A548" s="13"/>
      <c r="B548" s="14"/>
      <c r="C548" s="99" t="s">
        <v>316</v>
      </c>
      <c r="D548" s="16"/>
      <c r="E548" s="17">
        <v>1</v>
      </c>
      <c r="F548" s="120">
        <v>8.9</v>
      </c>
      <c r="G548" s="120">
        <v>1.5</v>
      </c>
      <c r="H548" s="110"/>
      <c r="I548" s="18">
        <f>G548*F548*E548</f>
        <v>13.350000000000001</v>
      </c>
      <c r="J548" s="19"/>
    </row>
    <row r="549" spans="1:10">
      <c r="A549" s="13"/>
      <c r="B549" s="14"/>
      <c r="C549" s="99" t="s">
        <v>342</v>
      </c>
      <c r="D549" s="16"/>
      <c r="E549" s="17">
        <v>1</v>
      </c>
      <c r="F549" s="120">
        <v>8.9</v>
      </c>
      <c r="G549" s="120">
        <v>0.3</v>
      </c>
      <c r="H549" s="110"/>
      <c r="I549" s="18">
        <f>G549*F549*E549</f>
        <v>2.67</v>
      </c>
      <c r="J549" s="19"/>
    </row>
    <row r="550" spans="1:10">
      <c r="A550" s="13"/>
      <c r="B550" s="14"/>
      <c r="C550" s="99" t="s">
        <v>317</v>
      </c>
      <c r="D550" s="16"/>
      <c r="E550" s="17">
        <v>25</v>
      </c>
      <c r="F550" s="120">
        <v>1.5</v>
      </c>
      <c r="G550" s="120">
        <v>0.15</v>
      </c>
      <c r="H550" s="83"/>
      <c r="I550" s="18">
        <f t="shared" ref="I550:I558" si="66">G550*F550*E550</f>
        <v>5.6249999999999991</v>
      </c>
      <c r="J550" s="19"/>
    </row>
    <row r="551" spans="1:10">
      <c r="A551" s="13"/>
      <c r="B551" s="14"/>
      <c r="C551" s="60" t="s">
        <v>176</v>
      </c>
      <c r="D551" s="16"/>
      <c r="E551" s="17"/>
      <c r="F551" s="120"/>
      <c r="G551" s="120"/>
      <c r="H551" s="110"/>
      <c r="I551" s="18"/>
      <c r="J551" s="19"/>
    </row>
    <row r="552" spans="1:10">
      <c r="A552" s="13"/>
      <c r="B552" s="14"/>
      <c r="C552" s="99" t="s">
        <v>316</v>
      </c>
      <c r="D552" s="16"/>
      <c r="E552" s="17">
        <v>1</v>
      </c>
      <c r="F552" s="120">
        <v>8.25</v>
      </c>
      <c r="G552" s="120">
        <v>1.5</v>
      </c>
      <c r="H552" s="110"/>
      <c r="I552" s="18">
        <f t="shared" si="66"/>
        <v>12.375</v>
      </c>
      <c r="J552" s="19"/>
    </row>
    <row r="553" spans="1:10">
      <c r="A553" s="13"/>
      <c r="B553" s="14"/>
      <c r="C553" s="99" t="s">
        <v>342</v>
      </c>
      <c r="D553" s="16"/>
      <c r="E553" s="17">
        <v>1</v>
      </c>
      <c r="F553" s="120">
        <v>8.25</v>
      </c>
      <c r="G553" s="120">
        <v>0.3</v>
      </c>
      <c r="H553" s="110"/>
      <c r="I553" s="18">
        <f t="shared" ref="I553" si="67">G553*F553*E553</f>
        <v>2.4750000000000001</v>
      </c>
      <c r="J553" s="19"/>
    </row>
    <row r="554" spans="1:10">
      <c r="A554" s="13"/>
      <c r="B554" s="14"/>
      <c r="C554" s="99" t="s">
        <v>317</v>
      </c>
      <c r="D554" s="16"/>
      <c r="E554" s="17">
        <v>23</v>
      </c>
      <c r="F554" s="120">
        <v>1.5</v>
      </c>
      <c r="G554" s="120">
        <v>0.15</v>
      </c>
      <c r="H554" s="83"/>
      <c r="I554" s="18">
        <f t="shared" si="66"/>
        <v>5.1749999999999998</v>
      </c>
      <c r="J554" s="19"/>
    </row>
    <row r="555" spans="1:10">
      <c r="A555" s="13"/>
      <c r="B555" s="14"/>
      <c r="C555" s="103" t="s">
        <v>320</v>
      </c>
      <c r="D555" s="16"/>
      <c r="E555" s="17"/>
      <c r="F555" s="120"/>
      <c r="G555" s="120"/>
      <c r="H555" s="83"/>
      <c r="I555" s="18"/>
      <c r="J555" s="19"/>
    </row>
    <row r="556" spans="1:10">
      <c r="A556" s="13"/>
      <c r="B556" s="14"/>
      <c r="C556" s="99" t="s">
        <v>316</v>
      </c>
      <c r="D556" s="16"/>
      <c r="E556" s="17">
        <v>1</v>
      </c>
      <c r="F556" s="120">
        <v>8.25</v>
      </c>
      <c r="G556" s="120">
        <v>1.5</v>
      </c>
      <c r="H556" s="110"/>
      <c r="I556" s="18">
        <f t="shared" si="66"/>
        <v>12.375</v>
      </c>
      <c r="J556" s="19"/>
    </row>
    <row r="557" spans="1:10">
      <c r="A557" s="13"/>
      <c r="B557" s="14"/>
      <c r="C557" s="99" t="s">
        <v>342</v>
      </c>
      <c r="D557" s="16"/>
      <c r="E557" s="17">
        <v>1</v>
      </c>
      <c r="F557" s="120">
        <v>8.25</v>
      </c>
      <c r="G557" s="120">
        <v>0.3</v>
      </c>
      <c r="H557" s="110"/>
      <c r="I557" s="18">
        <f t="shared" ref="I557" si="68">G557*F557*E557</f>
        <v>2.4750000000000001</v>
      </c>
      <c r="J557" s="19"/>
    </row>
    <row r="558" spans="1:10">
      <c r="A558" s="13"/>
      <c r="B558" s="14"/>
      <c r="C558" s="99" t="s">
        <v>317</v>
      </c>
      <c r="D558" s="16"/>
      <c r="E558" s="17">
        <v>23</v>
      </c>
      <c r="F558" s="120">
        <v>1.5</v>
      </c>
      <c r="G558" s="120">
        <v>0.15</v>
      </c>
      <c r="H558" s="83"/>
      <c r="I558" s="18">
        <f t="shared" si="66"/>
        <v>5.1749999999999998</v>
      </c>
      <c r="J558" s="19"/>
    </row>
    <row r="559" spans="1:10">
      <c r="A559" s="13"/>
      <c r="B559" s="14"/>
      <c r="C559" s="21" t="s">
        <v>174</v>
      </c>
      <c r="D559" s="16"/>
      <c r="E559" s="17"/>
      <c r="F559" s="120"/>
      <c r="G559" s="120"/>
      <c r="H559" s="87"/>
      <c r="I559" s="18">
        <f>SUM(I548:I558)</f>
        <v>61.695</v>
      </c>
      <c r="J559" s="19"/>
    </row>
    <row r="560" spans="1:10">
      <c r="A560" s="13"/>
      <c r="B560" s="14"/>
      <c r="C560" s="24" t="s">
        <v>148</v>
      </c>
      <c r="D560" s="25"/>
      <c r="E560" s="26"/>
      <c r="F560" s="27"/>
      <c r="G560" s="27"/>
      <c r="H560" s="27"/>
      <c r="I560" s="28">
        <v>62</v>
      </c>
      <c r="J560" s="29" t="s">
        <v>88</v>
      </c>
    </row>
    <row r="561" spans="1:10">
      <c r="A561" s="13"/>
      <c r="B561" s="14"/>
      <c r="C561" s="24"/>
      <c r="D561" s="25"/>
      <c r="E561" s="26"/>
      <c r="F561" s="27"/>
      <c r="G561" s="27"/>
      <c r="H561" s="27"/>
      <c r="I561" s="28"/>
      <c r="J561" s="29"/>
    </row>
    <row r="562" spans="1:10" ht="47.25">
      <c r="A562" s="13" t="s">
        <v>64</v>
      </c>
      <c r="B562" s="14" t="s">
        <v>67</v>
      </c>
      <c r="C562" s="93" t="s">
        <v>66</v>
      </c>
      <c r="D562" s="16"/>
      <c r="E562" s="17"/>
      <c r="F562" s="120"/>
      <c r="G562" s="120"/>
      <c r="H562" s="87"/>
      <c r="I562" s="18"/>
      <c r="J562" s="19"/>
    </row>
    <row r="563" spans="1:10">
      <c r="A563" s="13"/>
      <c r="B563" s="14"/>
      <c r="C563" s="60" t="s">
        <v>338</v>
      </c>
      <c r="D563" s="16"/>
      <c r="E563" s="17"/>
      <c r="F563" s="120"/>
      <c r="G563" s="120"/>
      <c r="H563" s="110"/>
      <c r="I563" s="18"/>
      <c r="J563" s="19"/>
    </row>
    <row r="564" spans="1:10">
      <c r="A564" s="13"/>
      <c r="B564" s="14"/>
      <c r="C564" s="99" t="s">
        <v>315</v>
      </c>
      <c r="D564" s="16"/>
      <c r="E564" s="17">
        <v>1</v>
      </c>
      <c r="F564" s="120">
        <v>63.04</v>
      </c>
      <c r="G564" s="120"/>
      <c r="H564" s="110"/>
      <c r="I564" s="18">
        <f>F564*E564</f>
        <v>63.04</v>
      </c>
      <c r="J564" s="19"/>
    </row>
    <row r="565" spans="1:10">
      <c r="A565" s="13"/>
      <c r="B565" s="14"/>
      <c r="C565" s="99" t="s">
        <v>343</v>
      </c>
      <c r="D565" s="16"/>
      <c r="E565" s="17">
        <v>1</v>
      </c>
      <c r="F565" s="120">
        <v>14.6</v>
      </c>
      <c r="G565" s="120"/>
      <c r="H565" s="110"/>
      <c r="I565" s="18">
        <f t="shared" ref="I565:I582" si="69">F565*E565</f>
        <v>14.6</v>
      </c>
      <c r="J565" s="19"/>
    </row>
    <row r="566" spans="1:10">
      <c r="A566" s="13"/>
      <c r="B566" s="14"/>
      <c r="C566" s="99" t="s">
        <v>318</v>
      </c>
      <c r="D566" s="16"/>
      <c r="E566" s="17">
        <v>1</v>
      </c>
      <c r="F566" s="120">
        <v>10.72</v>
      </c>
      <c r="G566" s="120"/>
      <c r="H566" s="110"/>
      <c r="I566" s="18">
        <f t="shared" si="69"/>
        <v>10.72</v>
      </c>
      <c r="J566" s="19"/>
    </row>
    <row r="567" spans="1:10">
      <c r="A567" s="13"/>
      <c r="B567" s="14"/>
      <c r="C567" s="99" t="s">
        <v>344</v>
      </c>
      <c r="D567" s="16"/>
      <c r="E567" s="17">
        <v>1</v>
      </c>
      <c r="F567" s="120">
        <v>11.2</v>
      </c>
      <c r="G567" s="120"/>
      <c r="H567" s="110"/>
      <c r="I567" s="18">
        <f t="shared" si="69"/>
        <v>11.2</v>
      </c>
      <c r="J567" s="19"/>
    </row>
    <row r="568" spans="1:10">
      <c r="A568" s="13"/>
      <c r="B568" s="14"/>
      <c r="C568" s="99" t="s">
        <v>355</v>
      </c>
      <c r="D568" s="16"/>
      <c r="E568" s="17">
        <v>1</v>
      </c>
      <c r="F568" s="120">
        <v>63.04</v>
      </c>
      <c r="G568" s="120"/>
      <c r="H568" s="114"/>
      <c r="I568" s="18">
        <f>F568*E568</f>
        <v>63.04</v>
      </c>
      <c r="J568" s="19"/>
    </row>
    <row r="569" spans="1:10">
      <c r="A569" s="13"/>
      <c r="B569" s="14"/>
      <c r="C569" s="15" t="s">
        <v>383</v>
      </c>
      <c r="D569" s="16"/>
      <c r="E569" s="17">
        <v>1</v>
      </c>
      <c r="F569" s="120">
        <v>93.1</v>
      </c>
      <c r="G569" s="120"/>
      <c r="H569" s="120"/>
      <c r="I569" s="18">
        <f>F569*E569</f>
        <v>93.1</v>
      </c>
      <c r="J569" s="19"/>
    </row>
    <row r="570" spans="1:10">
      <c r="A570" s="13"/>
      <c r="B570" s="14"/>
      <c r="C570" s="60" t="s">
        <v>176</v>
      </c>
      <c r="D570" s="16"/>
      <c r="E570" s="17"/>
      <c r="F570" s="120"/>
      <c r="G570" s="120"/>
      <c r="H570" s="110"/>
      <c r="I570" s="18"/>
      <c r="J570" s="19"/>
    </row>
    <row r="571" spans="1:10">
      <c r="A571" s="13"/>
      <c r="B571" s="14"/>
      <c r="C571" s="99" t="s">
        <v>315</v>
      </c>
      <c r="D571" s="16"/>
      <c r="E571" s="17">
        <v>1</v>
      </c>
      <c r="F571" s="120">
        <v>63.04</v>
      </c>
      <c r="G571" s="120"/>
      <c r="H571" s="110"/>
      <c r="I571" s="18">
        <f>F571*E571</f>
        <v>63.04</v>
      </c>
      <c r="J571" s="19"/>
    </row>
    <row r="572" spans="1:10">
      <c r="A572" s="13"/>
      <c r="B572" s="14"/>
      <c r="C572" s="99" t="s">
        <v>343</v>
      </c>
      <c r="D572" s="16"/>
      <c r="E572" s="17">
        <v>1</v>
      </c>
      <c r="F572" s="120">
        <v>14.6</v>
      </c>
      <c r="G572" s="120"/>
      <c r="H572" s="110"/>
      <c r="I572" s="18">
        <f t="shared" ref="I572:I573" si="70">F572*E572</f>
        <v>14.6</v>
      </c>
      <c r="J572" s="19"/>
    </row>
    <row r="573" spans="1:10">
      <c r="A573" s="13"/>
      <c r="B573" s="14"/>
      <c r="C573" s="99" t="s">
        <v>318</v>
      </c>
      <c r="D573" s="16"/>
      <c r="E573" s="17">
        <v>1</v>
      </c>
      <c r="F573" s="120">
        <v>10.72</v>
      </c>
      <c r="G573" s="120"/>
      <c r="H573" s="110"/>
      <c r="I573" s="18">
        <f t="shared" si="70"/>
        <v>10.72</v>
      </c>
      <c r="J573" s="19"/>
    </row>
    <row r="574" spans="1:10">
      <c r="A574" s="13"/>
      <c r="B574" s="14"/>
      <c r="C574" s="99" t="s">
        <v>326</v>
      </c>
      <c r="D574" s="16"/>
      <c r="E574" s="17">
        <v>1</v>
      </c>
      <c r="F574" s="120">
        <v>21.74</v>
      </c>
      <c r="G574" s="120"/>
      <c r="H574" s="110"/>
      <c r="I574" s="18">
        <f t="shared" si="69"/>
        <v>21.74</v>
      </c>
      <c r="J574" s="19"/>
    </row>
    <row r="575" spans="1:10">
      <c r="A575" s="13"/>
      <c r="B575" s="14"/>
      <c r="C575" s="99" t="s">
        <v>344</v>
      </c>
      <c r="D575" s="16"/>
      <c r="E575" s="17">
        <v>1</v>
      </c>
      <c r="F575" s="120">
        <v>11.2</v>
      </c>
      <c r="G575" s="120"/>
      <c r="H575" s="110"/>
      <c r="I575" s="18">
        <f t="shared" ref="I575" si="71">F575*E575</f>
        <v>11.2</v>
      </c>
      <c r="J575" s="19"/>
    </row>
    <row r="576" spans="1:10">
      <c r="A576" s="13"/>
      <c r="B576" s="14"/>
      <c r="C576" s="60" t="s">
        <v>320</v>
      </c>
      <c r="D576" s="16"/>
      <c r="E576" s="17"/>
      <c r="F576" s="120"/>
      <c r="G576" s="120"/>
      <c r="H576" s="110"/>
      <c r="I576" s="18"/>
      <c r="J576" s="19"/>
    </row>
    <row r="577" spans="1:13">
      <c r="A577" s="13"/>
      <c r="B577" s="14"/>
      <c r="C577" s="99" t="s">
        <v>315</v>
      </c>
      <c r="D577" s="16"/>
      <c r="E577" s="17">
        <v>1</v>
      </c>
      <c r="F577" s="120">
        <v>63.04</v>
      </c>
      <c r="G577" s="120"/>
      <c r="H577" s="110"/>
      <c r="I577" s="18">
        <f>F577*E577</f>
        <v>63.04</v>
      </c>
      <c r="J577" s="19"/>
    </row>
    <row r="578" spans="1:13">
      <c r="A578" s="13"/>
      <c r="B578" s="14"/>
      <c r="C578" s="99" t="s">
        <v>343</v>
      </c>
      <c r="D578" s="16"/>
      <c r="E578" s="17">
        <v>1</v>
      </c>
      <c r="F578" s="120">
        <v>14.6</v>
      </c>
      <c r="G578" s="120"/>
      <c r="H578" s="110"/>
      <c r="I578" s="18">
        <f t="shared" ref="I578:I579" si="72">F578*E578</f>
        <v>14.6</v>
      </c>
      <c r="J578" s="19"/>
    </row>
    <row r="579" spans="1:13">
      <c r="A579" s="13"/>
      <c r="B579" s="14"/>
      <c r="C579" s="99" t="s">
        <v>318</v>
      </c>
      <c r="D579" s="16"/>
      <c r="E579" s="17">
        <v>1</v>
      </c>
      <c r="F579" s="120">
        <v>10.72</v>
      </c>
      <c r="G579" s="120"/>
      <c r="H579" s="110"/>
      <c r="I579" s="18">
        <f t="shared" si="72"/>
        <v>10.72</v>
      </c>
      <c r="J579" s="19"/>
    </row>
    <row r="580" spans="1:13">
      <c r="A580" s="13"/>
      <c r="B580" s="14"/>
      <c r="C580" s="103" t="s">
        <v>175</v>
      </c>
      <c r="D580" s="16"/>
      <c r="E580" s="17"/>
      <c r="F580" s="120"/>
      <c r="G580" s="120"/>
      <c r="H580" s="110"/>
      <c r="I580" s="18"/>
      <c r="J580" s="19"/>
    </row>
    <row r="581" spans="1:13">
      <c r="A581" s="13"/>
      <c r="B581" s="14"/>
      <c r="C581" s="99" t="s">
        <v>334</v>
      </c>
      <c r="D581" s="16"/>
      <c r="E581" s="17">
        <v>1</v>
      </c>
      <c r="F581" s="120">
        <v>20.04</v>
      </c>
      <c r="G581" s="120"/>
      <c r="H581" s="83"/>
      <c r="I581" s="18">
        <f t="shared" si="69"/>
        <v>20.04</v>
      </c>
      <c r="J581" s="19"/>
    </row>
    <row r="582" spans="1:13">
      <c r="A582" s="13"/>
      <c r="B582" s="14"/>
      <c r="C582" s="99" t="s">
        <v>723</v>
      </c>
      <c r="D582" s="16"/>
      <c r="E582" s="17">
        <v>1</v>
      </c>
      <c r="F582" s="247">
        <v>12.6</v>
      </c>
      <c r="G582" s="247"/>
      <c r="H582" s="83"/>
      <c r="I582" s="18">
        <f t="shared" si="69"/>
        <v>12.6</v>
      </c>
      <c r="J582" s="19"/>
      <c r="M582" s="20">
        <f>3.3+3+3.3+3</f>
        <v>12.6</v>
      </c>
    </row>
    <row r="583" spans="1:13">
      <c r="A583" s="13"/>
      <c r="B583" s="14"/>
      <c r="C583" s="99" t="s">
        <v>724</v>
      </c>
      <c r="D583" s="16"/>
      <c r="E583" s="17">
        <v>1</v>
      </c>
      <c r="F583" s="247">
        <v>12.6</v>
      </c>
      <c r="G583" s="247"/>
      <c r="H583" s="83"/>
      <c r="I583" s="18">
        <f t="shared" ref="I583" si="73">F583*E583</f>
        <v>12.6</v>
      </c>
      <c r="J583" s="19"/>
    </row>
    <row r="584" spans="1:13">
      <c r="A584" s="13"/>
      <c r="B584" s="14"/>
      <c r="C584" s="21" t="s">
        <v>174</v>
      </c>
      <c r="D584" s="16"/>
      <c r="E584" s="17"/>
      <c r="F584" s="120"/>
      <c r="G584" s="120"/>
      <c r="H584" s="87"/>
      <c r="I584" s="18">
        <f>SUM(I564:I583)</f>
        <v>510.60000000000019</v>
      </c>
      <c r="J584" s="19"/>
    </row>
    <row r="585" spans="1:13">
      <c r="A585" s="13"/>
      <c r="B585" s="14"/>
      <c r="C585" s="24" t="s">
        <v>148</v>
      </c>
      <c r="D585" s="25"/>
      <c r="E585" s="26"/>
      <c r="F585" s="27"/>
      <c r="G585" s="27"/>
      <c r="H585" s="27"/>
      <c r="I585" s="28">
        <v>515</v>
      </c>
      <c r="J585" s="29" t="s">
        <v>149</v>
      </c>
    </row>
    <row r="586" spans="1:13">
      <c r="A586" s="13"/>
      <c r="B586" s="14"/>
      <c r="C586" s="24"/>
      <c r="D586" s="25"/>
      <c r="E586" s="26"/>
      <c r="F586" s="27"/>
      <c r="G586" s="27"/>
      <c r="H586" s="27"/>
      <c r="I586" s="28"/>
      <c r="J586" s="29"/>
    </row>
    <row r="587" spans="1:13" ht="38.25" customHeight="1">
      <c r="A587" s="13" t="s">
        <v>65</v>
      </c>
      <c r="B587" s="14" t="s">
        <v>69</v>
      </c>
      <c r="C587" s="93" t="s">
        <v>68</v>
      </c>
      <c r="D587" s="25"/>
      <c r="E587" s="26"/>
      <c r="F587" s="27"/>
      <c r="G587" s="27"/>
      <c r="H587" s="27"/>
      <c r="I587" s="28"/>
      <c r="J587" s="29"/>
    </row>
    <row r="588" spans="1:13">
      <c r="A588" s="13"/>
      <c r="B588" s="14"/>
      <c r="C588" s="60" t="s">
        <v>338</v>
      </c>
      <c r="D588" s="25"/>
      <c r="E588" s="26"/>
      <c r="F588" s="27"/>
      <c r="G588" s="27"/>
      <c r="H588" s="27"/>
      <c r="I588" s="28"/>
      <c r="J588" s="29"/>
    </row>
    <row r="589" spans="1:13">
      <c r="A589" s="13"/>
      <c r="B589" s="14"/>
      <c r="C589" s="103" t="s">
        <v>168</v>
      </c>
      <c r="D589" s="16"/>
      <c r="E589" s="17"/>
      <c r="F589" s="120"/>
      <c r="G589" s="120"/>
      <c r="H589" s="110"/>
      <c r="I589" s="18"/>
      <c r="J589" s="19"/>
    </row>
    <row r="590" spans="1:13">
      <c r="A590" s="13"/>
      <c r="B590" s="14"/>
      <c r="C590" s="99" t="s">
        <v>169</v>
      </c>
      <c r="D590" s="16"/>
      <c r="E590" s="17">
        <v>1</v>
      </c>
      <c r="F590" s="120">
        <v>11.52</v>
      </c>
      <c r="G590" s="120">
        <v>0.87</v>
      </c>
      <c r="H590" s="110"/>
      <c r="I590" s="18">
        <f>G590*F590*E590</f>
        <v>10.022399999999999</v>
      </c>
      <c r="J590" s="19"/>
    </row>
    <row r="591" spans="1:13">
      <c r="A591" s="13"/>
      <c r="B591" s="14"/>
      <c r="C591" s="99" t="s">
        <v>312</v>
      </c>
      <c r="D591" s="16"/>
      <c r="E591" s="17">
        <v>1</v>
      </c>
      <c r="F591" s="120">
        <v>11.52</v>
      </c>
      <c r="G591" s="120">
        <v>0.87</v>
      </c>
      <c r="H591" s="110"/>
      <c r="I591" s="18">
        <f t="shared" ref="I591:I605" si="74">G591*F591*E591</f>
        <v>10.022399999999999</v>
      </c>
      <c r="J591" s="19"/>
    </row>
    <row r="592" spans="1:13">
      <c r="A592" s="13"/>
      <c r="B592" s="14"/>
      <c r="C592" s="103" t="s">
        <v>176</v>
      </c>
      <c r="D592" s="16"/>
      <c r="E592" s="17"/>
      <c r="F592" s="120"/>
      <c r="G592" s="120"/>
      <c r="H592" s="110"/>
      <c r="I592" s="18"/>
      <c r="J592" s="19"/>
    </row>
    <row r="593" spans="1:10">
      <c r="A593" s="13"/>
      <c r="B593" s="14"/>
      <c r="C593" s="103" t="s">
        <v>168</v>
      </c>
      <c r="D593" s="16"/>
      <c r="E593" s="17"/>
      <c r="F593" s="120"/>
      <c r="G593" s="120"/>
      <c r="H593" s="110"/>
      <c r="I593" s="18"/>
      <c r="J593" s="19"/>
    </row>
    <row r="594" spans="1:10">
      <c r="A594" s="13"/>
      <c r="B594" s="14"/>
      <c r="C594" s="99" t="s">
        <v>169</v>
      </c>
      <c r="D594" s="16"/>
      <c r="E594" s="17">
        <v>1</v>
      </c>
      <c r="F594" s="120">
        <v>11.52</v>
      </c>
      <c r="G594" s="120">
        <v>0.87</v>
      </c>
      <c r="H594" s="110"/>
      <c r="I594" s="18">
        <f t="shared" si="74"/>
        <v>10.022399999999999</v>
      </c>
      <c r="J594" s="19"/>
    </row>
    <row r="595" spans="1:10">
      <c r="A595" s="13"/>
      <c r="B595" s="14"/>
      <c r="C595" s="99" t="s">
        <v>312</v>
      </c>
      <c r="D595" s="16"/>
      <c r="E595" s="17">
        <v>1</v>
      </c>
      <c r="F595" s="120">
        <v>11.52</v>
      </c>
      <c r="G595" s="120">
        <v>0.87</v>
      </c>
      <c r="H595" s="110"/>
      <c r="I595" s="18">
        <f t="shared" si="74"/>
        <v>10.022399999999999</v>
      </c>
      <c r="J595" s="19"/>
    </row>
    <row r="596" spans="1:10">
      <c r="A596" s="13"/>
      <c r="B596" s="14"/>
      <c r="C596" s="99" t="s">
        <v>327</v>
      </c>
      <c r="D596" s="16"/>
      <c r="E596" s="17">
        <v>1</v>
      </c>
      <c r="F596" s="120">
        <v>2.4</v>
      </c>
      <c r="G596" s="120">
        <v>0.7</v>
      </c>
      <c r="H596" s="110"/>
      <c r="I596" s="18">
        <f t="shared" si="74"/>
        <v>1.68</v>
      </c>
      <c r="J596" s="19"/>
    </row>
    <row r="597" spans="1:10">
      <c r="A597" s="13"/>
      <c r="B597" s="14"/>
      <c r="C597" s="99" t="s">
        <v>160</v>
      </c>
      <c r="D597" s="16"/>
      <c r="E597" s="17">
        <v>1</v>
      </c>
      <c r="F597" s="120">
        <v>3</v>
      </c>
      <c r="G597" s="120">
        <v>0.7</v>
      </c>
      <c r="H597" s="110"/>
      <c r="I597" s="18">
        <f t="shared" si="74"/>
        <v>2.0999999999999996</v>
      </c>
      <c r="J597" s="19"/>
    </row>
    <row r="598" spans="1:10">
      <c r="A598" s="13"/>
      <c r="B598" s="14"/>
      <c r="C598" s="60" t="s">
        <v>320</v>
      </c>
      <c r="D598" s="25"/>
      <c r="E598" s="26"/>
      <c r="F598" s="27"/>
      <c r="G598" s="27"/>
      <c r="H598" s="27"/>
      <c r="I598" s="18"/>
      <c r="J598" s="29"/>
    </row>
    <row r="599" spans="1:10">
      <c r="A599" s="13"/>
      <c r="B599" s="14"/>
      <c r="C599" s="103" t="s">
        <v>168</v>
      </c>
      <c r="D599" s="16"/>
      <c r="E599" s="17"/>
      <c r="F599" s="120"/>
      <c r="G599" s="120"/>
      <c r="H599" s="110"/>
      <c r="I599" s="18"/>
      <c r="J599" s="19"/>
    </row>
    <row r="600" spans="1:10">
      <c r="A600" s="13"/>
      <c r="B600" s="14"/>
      <c r="C600" s="99" t="s">
        <v>169</v>
      </c>
      <c r="D600" s="16"/>
      <c r="E600" s="17">
        <v>1</v>
      </c>
      <c r="F600" s="120">
        <v>11.52</v>
      </c>
      <c r="G600" s="120">
        <v>0.87</v>
      </c>
      <c r="H600" s="110"/>
      <c r="I600" s="18">
        <f t="shared" si="74"/>
        <v>10.022399999999999</v>
      </c>
      <c r="J600" s="19"/>
    </row>
    <row r="601" spans="1:10">
      <c r="A601" s="13"/>
      <c r="B601" s="14"/>
      <c r="C601" s="99" t="s">
        <v>312</v>
      </c>
      <c r="D601" s="16"/>
      <c r="E601" s="17">
        <v>1</v>
      </c>
      <c r="F601" s="120">
        <v>11.52</v>
      </c>
      <c r="G601" s="120">
        <v>0.87</v>
      </c>
      <c r="H601" s="110"/>
      <c r="I601" s="18">
        <f t="shared" si="74"/>
        <v>10.022399999999999</v>
      </c>
      <c r="J601" s="19"/>
    </row>
    <row r="602" spans="1:10">
      <c r="A602" s="13"/>
      <c r="B602" s="14"/>
      <c r="C602" s="99" t="s">
        <v>327</v>
      </c>
      <c r="D602" s="16"/>
      <c r="E602" s="17">
        <v>1</v>
      </c>
      <c r="F602" s="120">
        <v>2.4</v>
      </c>
      <c r="G602" s="120">
        <v>0.7</v>
      </c>
      <c r="H602" s="110"/>
      <c r="I602" s="18">
        <f t="shared" si="74"/>
        <v>1.68</v>
      </c>
      <c r="J602" s="19"/>
    </row>
    <row r="603" spans="1:10">
      <c r="A603" s="13"/>
      <c r="B603" s="14"/>
      <c r="C603" s="99" t="s">
        <v>160</v>
      </c>
      <c r="D603" s="16"/>
      <c r="E603" s="17">
        <v>1</v>
      </c>
      <c r="F603" s="120">
        <v>3</v>
      </c>
      <c r="G603" s="120">
        <v>0.7</v>
      </c>
      <c r="H603" s="110"/>
      <c r="I603" s="18">
        <f t="shared" si="74"/>
        <v>2.0999999999999996</v>
      </c>
      <c r="J603" s="19"/>
    </row>
    <row r="604" spans="1:10">
      <c r="A604" s="13"/>
      <c r="B604" s="14"/>
      <c r="C604" s="103" t="s">
        <v>175</v>
      </c>
      <c r="D604" s="16"/>
      <c r="E604" s="17"/>
      <c r="F604" s="120"/>
      <c r="G604" s="120"/>
      <c r="H604" s="87"/>
      <c r="I604" s="18"/>
      <c r="J604" s="19"/>
    </row>
    <row r="605" spans="1:10">
      <c r="A605" s="13"/>
      <c r="B605" s="14"/>
      <c r="C605" s="99" t="s">
        <v>245</v>
      </c>
      <c r="D605" s="16"/>
      <c r="E605" s="17">
        <v>2</v>
      </c>
      <c r="F605" s="120">
        <v>2.92</v>
      </c>
      <c r="G605" s="120">
        <v>0.7</v>
      </c>
      <c r="H605" s="110"/>
      <c r="I605" s="18">
        <f t="shared" si="74"/>
        <v>4.0880000000000001</v>
      </c>
      <c r="J605" s="19"/>
    </row>
    <row r="606" spans="1:10">
      <c r="A606" s="13"/>
      <c r="B606" s="14"/>
      <c r="C606" s="21" t="s">
        <v>150</v>
      </c>
      <c r="D606" s="16"/>
      <c r="E606" s="17"/>
      <c r="F606" s="120"/>
      <c r="G606" s="120"/>
      <c r="H606" s="87"/>
      <c r="I606" s="18">
        <f>SUM(I590:I605)</f>
        <v>71.782399999999981</v>
      </c>
      <c r="J606" s="19"/>
    </row>
    <row r="607" spans="1:10">
      <c r="A607" s="13"/>
      <c r="B607" s="14"/>
      <c r="C607" s="24" t="s">
        <v>148</v>
      </c>
      <c r="D607" s="25"/>
      <c r="E607" s="26"/>
      <c r="F607" s="27"/>
      <c r="G607" s="27"/>
      <c r="H607" s="27"/>
      <c r="I607" s="28">
        <v>75</v>
      </c>
      <c r="J607" s="29" t="s">
        <v>88</v>
      </c>
    </row>
    <row r="608" spans="1:10">
      <c r="A608" s="13"/>
      <c r="B608" s="14"/>
      <c r="C608" s="24"/>
      <c r="D608" s="25"/>
      <c r="E608" s="26"/>
      <c r="F608" s="27"/>
      <c r="G608" s="27"/>
      <c r="H608" s="27"/>
      <c r="I608" s="28"/>
      <c r="J608" s="29"/>
    </row>
    <row r="609" spans="1:10" ht="192" customHeight="1">
      <c r="A609" s="13">
        <v>15</v>
      </c>
      <c r="B609" s="14" t="s">
        <v>71</v>
      </c>
      <c r="C609" s="93" t="s">
        <v>70</v>
      </c>
      <c r="D609" s="25"/>
      <c r="E609" s="26"/>
      <c r="F609" s="27"/>
      <c r="G609" s="27"/>
      <c r="H609" s="27"/>
      <c r="I609" s="28"/>
      <c r="J609" s="29"/>
    </row>
    <row r="610" spans="1:10" ht="16.5" customHeight="1">
      <c r="A610" s="13"/>
      <c r="B610" s="14"/>
      <c r="C610" s="38" t="s">
        <v>338</v>
      </c>
      <c r="D610" s="25"/>
      <c r="E610" s="17">
        <v>1</v>
      </c>
      <c r="F610" s="255">
        <v>243</v>
      </c>
      <c r="G610" s="256"/>
      <c r="H610" s="87"/>
      <c r="I610" s="18">
        <f>F610*E610</f>
        <v>243</v>
      </c>
      <c r="J610" s="29"/>
    </row>
    <row r="611" spans="1:10" ht="16.5" customHeight="1">
      <c r="A611" s="13"/>
      <c r="B611" s="14"/>
      <c r="C611" s="38" t="s">
        <v>170</v>
      </c>
      <c r="D611" s="25"/>
      <c r="E611" s="17">
        <v>1</v>
      </c>
      <c r="F611" s="255">
        <v>243</v>
      </c>
      <c r="G611" s="256"/>
      <c r="H611" s="110"/>
      <c r="I611" s="18">
        <f t="shared" ref="I611:I612" si="75">F611*E611</f>
        <v>243</v>
      </c>
      <c r="J611" s="29"/>
    </row>
    <row r="612" spans="1:10" ht="16.5" customHeight="1">
      <c r="A612" s="13"/>
      <c r="B612" s="14"/>
      <c r="C612" s="38" t="s">
        <v>320</v>
      </c>
      <c r="D612" s="25"/>
      <c r="E612" s="17">
        <v>1</v>
      </c>
      <c r="F612" s="255">
        <v>243</v>
      </c>
      <c r="G612" s="256"/>
      <c r="H612" s="110"/>
      <c r="I612" s="18">
        <f t="shared" si="75"/>
        <v>243</v>
      </c>
      <c r="J612" s="29"/>
    </row>
    <row r="613" spans="1:10" ht="16.5" customHeight="1">
      <c r="A613" s="13"/>
      <c r="B613" s="14"/>
      <c r="C613" s="38" t="s">
        <v>150</v>
      </c>
      <c r="D613" s="25"/>
      <c r="E613" s="17"/>
      <c r="F613" s="121"/>
      <c r="G613" s="122"/>
      <c r="H613" s="110"/>
      <c r="I613" s="18">
        <f>SUM(I610:I612)</f>
        <v>729</v>
      </c>
      <c r="J613" s="29"/>
    </row>
    <row r="614" spans="1:10" ht="16.5" customHeight="1">
      <c r="A614" s="13"/>
      <c r="B614" s="14"/>
      <c r="C614" s="40" t="s">
        <v>148</v>
      </c>
      <c r="D614" s="25"/>
      <c r="E614" s="26"/>
      <c r="F614" s="27"/>
      <c r="G614" s="27"/>
      <c r="H614" s="27"/>
      <c r="I614" s="28">
        <v>730</v>
      </c>
      <c r="J614" s="29" t="s">
        <v>88</v>
      </c>
    </row>
    <row r="615" spans="1:10" ht="16.5" customHeight="1">
      <c r="A615" s="13"/>
      <c r="B615" s="14"/>
      <c r="C615" s="38"/>
      <c r="D615" s="25"/>
      <c r="E615" s="26"/>
      <c r="F615" s="27"/>
      <c r="G615" s="27"/>
      <c r="H615" s="27"/>
      <c r="I615" s="28"/>
      <c r="J615" s="29"/>
    </row>
    <row r="616" spans="1:10" ht="94.5">
      <c r="A616" s="13">
        <v>16</v>
      </c>
      <c r="B616" s="14" t="s">
        <v>73</v>
      </c>
      <c r="C616" s="93" t="s">
        <v>72</v>
      </c>
      <c r="D616" s="25"/>
      <c r="E616" s="26"/>
      <c r="F616" s="27"/>
      <c r="G616" s="27"/>
      <c r="H616" s="27"/>
      <c r="I616" s="28"/>
      <c r="J616" s="29"/>
    </row>
    <row r="617" spans="1:10">
      <c r="A617" s="13"/>
      <c r="B617" s="14"/>
      <c r="C617" s="15" t="s">
        <v>177</v>
      </c>
      <c r="D617" s="25"/>
      <c r="E617" s="26"/>
      <c r="F617" s="27"/>
      <c r="G617" s="27"/>
      <c r="H617" s="27"/>
      <c r="I617" s="28"/>
      <c r="J617" s="29"/>
    </row>
    <row r="618" spans="1:10">
      <c r="A618" s="13"/>
      <c r="B618" s="14"/>
      <c r="C618" s="15" t="s">
        <v>345</v>
      </c>
      <c r="D618" s="16">
        <f>3.14/4</f>
        <v>0.78500000000000003</v>
      </c>
      <c r="E618" s="17">
        <v>1</v>
      </c>
      <c r="F618" s="120">
        <f>I10</f>
        <v>240</v>
      </c>
      <c r="G618" s="120">
        <v>0.7</v>
      </c>
      <c r="H618" s="87">
        <v>0.7</v>
      </c>
      <c r="I618" s="18">
        <f>H618*G618*F618*E618*D618</f>
        <v>92.315999999999988</v>
      </c>
      <c r="J618" s="19"/>
    </row>
    <row r="619" spans="1:10">
      <c r="A619" s="13"/>
      <c r="B619" s="14"/>
      <c r="C619" s="15" t="s">
        <v>150</v>
      </c>
      <c r="D619" s="16"/>
      <c r="E619" s="17"/>
      <c r="F619" s="120"/>
      <c r="G619" s="120"/>
      <c r="H619" s="87"/>
      <c r="I619" s="18">
        <f>SUM(I618:I618)</f>
        <v>92.315999999999988</v>
      </c>
      <c r="J619" s="19"/>
    </row>
    <row r="620" spans="1:10">
      <c r="A620" s="13"/>
      <c r="B620" s="14"/>
      <c r="C620" s="15" t="s">
        <v>148</v>
      </c>
      <c r="D620" s="16"/>
      <c r="E620" s="17"/>
      <c r="F620" s="120"/>
      <c r="G620" s="120"/>
      <c r="H620" s="110"/>
      <c r="I620" s="18">
        <v>83</v>
      </c>
      <c r="J620" s="19" t="s">
        <v>11</v>
      </c>
    </row>
    <row r="621" spans="1:10">
      <c r="A621" s="13"/>
      <c r="B621" s="14"/>
      <c r="C621" s="15" t="s">
        <v>247</v>
      </c>
      <c r="D621" s="16"/>
      <c r="E621" s="17"/>
      <c r="F621" s="120">
        <f>I620</f>
        <v>83</v>
      </c>
      <c r="G621" s="120">
        <v>100</v>
      </c>
      <c r="H621" s="87" t="s">
        <v>178</v>
      </c>
      <c r="I621" s="18">
        <f>G621*F621</f>
        <v>8300</v>
      </c>
      <c r="J621" s="19"/>
    </row>
    <row r="622" spans="1:10">
      <c r="A622" s="13"/>
      <c r="B622" s="14"/>
      <c r="C622" s="15" t="s">
        <v>248</v>
      </c>
      <c r="D622" s="16"/>
      <c r="E622" s="17"/>
      <c r="F622" s="120">
        <f>I352+I200</f>
        <v>593</v>
      </c>
      <c r="G622" s="120">
        <v>130</v>
      </c>
      <c r="H622" s="87" t="s">
        <v>178</v>
      </c>
      <c r="I622" s="18">
        <f>G622*F622</f>
        <v>77090</v>
      </c>
      <c r="J622" s="19"/>
    </row>
    <row r="623" spans="1:10">
      <c r="A623" s="13"/>
      <c r="B623" s="14"/>
      <c r="C623" s="15" t="s">
        <v>346</v>
      </c>
      <c r="D623" s="16"/>
      <c r="E623" s="17"/>
      <c r="F623" s="120"/>
      <c r="G623" s="120"/>
      <c r="H623" s="87"/>
      <c r="I623" s="28">
        <f>SUM(I621:I622)</f>
        <v>85390</v>
      </c>
      <c r="J623" s="29" t="s">
        <v>27</v>
      </c>
    </row>
    <row r="624" spans="1:10">
      <c r="A624" s="13"/>
      <c r="B624" s="14"/>
      <c r="C624" s="15"/>
      <c r="D624" s="16"/>
      <c r="E624" s="17"/>
      <c r="F624" s="120"/>
      <c r="G624" s="120"/>
      <c r="H624" s="110"/>
      <c r="I624" s="18"/>
      <c r="J624" s="19"/>
    </row>
    <row r="625" spans="1:12" ht="141.75">
      <c r="A625" s="13">
        <v>17</v>
      </c>
      <c r="B625" s="14" t="s">
        <v>348</v>
      </c>
      <c r="C625" s="93" t="s">
        <v>347</v>
      </c>
      <c r="D625" s="16"/>
      <c r="E625" s="17"/>
      <c r="F625" s="120"/>
      <c r="G625" s="120"/>
      <c r="H625" s="110"/>
      <c r="I625" s="18"/>
      <c r="J625" s="19"/>
    </row>
    <row r="626" spans="1:12">
      <c r="A626" s="13"/>
      <c r="B626" s="14"/>
      <c r="C626" s="15" t="s">
        <v>349</v>
      </c>
      <c r="D626" s="16"/>
      <c r="E626" s="17"/>
      <c r="F626" s="120"/>
      <c r="G626" s="120"/>
      <c r="H626" s="110"/>
      <c r="I626" s="18"/>
      <c r="J626" s="19"/>
    </row>
    <row r="627" spans="1:12" ht="47.25">
      <c r="A627" s="13"/>
      <c r="B627" s="14"/>
      <c r="C627" s="38" t="s">
        <v>263</v>
      </c>
      <c r="D627" s="16"/>
      <c r="E627" s="17">
        <v>1</v>
      </c>
      <c r="F627" s="120">
        <v>15.5</v>
      </c>
      <c r="G627" s="120">
        <v>0.6</v>
      </c>
      <c r="H627" s="114">
        <v>0.6</v>
      </c>
      <c r="I627" s="18">
        <f>H627*G627*F627*E627</f>
        <v>5.58</v>
      </c>
      <c r="J627" s="19"/>
    </row>
    <row r="628" spans="1:12">
      <c r="A628" s="13"/>
      <c r="B628" s="14"/>
      <c r="C628" s="38" t="s">
        <v>264</v>
      </c>
      <c r="D628" s="16"/>
      <c r="E628" s="17">
        <v>1</v>
      </c>
      <c r="F628" s="120">
        <v>23.9</v>
      </c>
      <c r="G628" s="120">
        <v>0.6</v>
      </c>
      <c r="H628" s="114">
        <v>0.6</v>
      </c>
      <c r="I628" s="18">
        <f t="shared" ref="I628:I632" si="76">H628*G628*F628*E628</f>
        <v>8.6039999999999992</v>
      </c>
      <c r="J628" s="19"/>
    </row>
    <row r="629" spans="1:12">
      <c r="A629" s="13"/>
      <c r="B629" s="14"/>
      <c r="C629" s="38" t="s">
        <v>265</v>
      </c>
      <c r="D629" s="16"/>
      <c r="E629" s="17">
        <v>1</v>
      </c>
      <c r="F629" s="120">
        <v>18.75</v>
      </c>
      <c r="G629" s="120">
        <v>0.6</v>
      </c>
      <c r="H629" s="114">
        <v>0.6</v>
      </c>
      <c r="I629" s="18">
        <f t="shared" si="76"/>
        <v>6.75</v>
      </c>
      <c r="J629" s="19"/>
    </row>
    <row r="630" spans="1:12" ht="17.25" customHeight="1">
      <c r="A630" s="13"/>
      <c r="B630" s="14"/>
      <c r="C630" s="38" t="s">
        <v>266</v>
      </c>
      <c r="D630" s="16"/>
      <c r="E630" s="17">
        <v>1</v>
      </c>
      <c r="F630" s="120">
        <v>27</v>
      </c>
      <c r="G630" s="120">
        <v>0.6</v>
      </c>
      <c r="H630" s="114">
        <v>0.6</v>
      </c>
      <c r="I630" s="18">
        <f t="shared" si="76"/>
        <v>9.7199999999999989</v>
      </c>
      <c r="J630" s="19"/>
    </row>
    <row r="631" spans="1:12">
      <c r="A631" s="13"/>
      <c r="B631" s="14"/>
      <c r="C631" s="38" t="s">
        <v>267</v>
      </c>
      <c r="D631" s="16"/>
      <c r="E631" s="17">
        <v>2</v>
      </c>
      <c r="F631" s="120">
        <v>4.38</v>
      </c>
      <c r="G631" s="120">
        <v>0.6</v>
      </c>
      <c r="H631" s="114">
        <v>0.6</v>
      </c>
      <c r="I631" s="18">
        <f t="shared" si="76"/>
        <v>3.1536</v>
      </c>
      <c r="J631" s="19"/>
    </row>
    <row r="632" spans="1:12">
      <c r="A632" s="13"/>
      <c r="B632" s="14"/>
      <c r="C632" s="38" t="s">
        <v>351</v>
      </c>
      <c r="D632" s="16"/>
      <c r="E632" s="17">
        <v>1</v>
      </c>
      <c r="F632" s="120">
        <v>60</v>
      </c>
      <c r="G632" s="120">
        <v>0.6</v>
      </c>
      <c r="H632" s="114">
        <v>0.6</v>
      </c>
      <c r="I632" s="18">
        <f t="shared" si="76"/>
        <v>21.599999999999998</v>
      </c>
      <c r="J632" s="19"/>
      <c r="L632" s="42">
        <f>I627:I632</f>
        <v>21.599999999999998</v>
      </c>
    </row>
    <row r="633" spans="1:12">
      <c r="A633" s="13"/>
      <c r="B633" s="14"/>
      <c r="C633" s="15" t="s">
        <v>350</v>
      </c>
      <c r="D633" s="16"/>
      <c r="E633" s="17"/>
      <c r="F633" s="120"/>
      <c r="G633" s="120"/>
      <c r="H633" s="110"/>
      <c r="I633" s="18"/>
      <c r="J633" s="19"/>
    </row>
    <row r="634" spans="1:12" ht="47.25">
      <c r="A634" s="13"/>
      <c r="B634" s="14"/>
      <c r="C634" s="38" t="s">
        <v>263</v>
      </c>
      <c r="D634" s="16"/>
      <c r="E634" s="17">
        <v>1</v>
      </c>
      <c r="F634" s="120">
        <v>41.9</v>
      </c>
      <c r="G634" s="120">
        <v>0.45</v>
      </c>
      <c r="H634" s="114">
        <v>0.6</v>
      </c>
      <c r="I634" s="18">
        <f>H634*G634*F634*E634</f>
        <v>11.313000000000001</v>
      </c>
      <c r="J634" s="19"/>
    </row>
    <row r="635" spans="1:12">
      <c r="A635" s="13"/>
      <c r="B635" s="14"/>
      <c r="C635" s="38" t="s">
        <v>264</v>
      </c>
      <c r="D635" s="16"/>
      <c r="E635" s="17">
        <v>1</v>
      </c>
      <c r="F635" s="120">
        <v>41.9</v>
      </c>
      <c r="G635" s="120">
        <v>0.45</v>
      </c>
      <c r="H635" s="114">
        <v>0.6</v>
      </c>
      <c r="I635" s="18">
        <f t="shared" ref="I635:I639" si="77">H635*G635*F635*E635</f>
        <v>11.313000000000001</v>
      </c>
      <c r="J635" s="19"/>
    </row>
    <row r="636" spans="1:12">
      <c r="A636" s="13"/>
      <c r="B636" s="14"/>
      <c r="C636" s="38" t="s">
        <v>265</v>
      </c>
      <c r="D636" s="16"/>
      <c r="E636" s="17">
        <v>1</v>
      </c>
      <c r="F636" s="120">
        <v>18.75</v>
      </c>
      <c r="G636" s="120">
        <v>0.45</v>
      </c>
      <c r="H636" s="114">
        <v>0.6</v>
      </c>
      <c r="I636" s="18">
        <f t="shared" si="77"/>
        <v>5.0625</v>
      </c>
      <c r="J636" s="19"/>
    </row>
    <row r="637" spans="1:12" ht="17.25" customHeight="1">
      <c r="A637" s="13"/>
      <c r="B637" s="14"/>
      <c r="C637" s="38" t="s">
        <v>266</v>
      </c>
      <c r="D637" s="16"/>
      <c r="E637" s="17">
        <v>1</v>
      </c>
      <c r="F637" s="120">
        <v>27</v>
      </c>
      <c r="G637" s="120">
        <v>0.45</v>
      </c>
      <c r="H637" s="114">
        <v>0.6</v>
      </c>
      <c r="I637" s="18">
        <f t="shared" si="77"/>
        <v>7.2900000000000009</v>
      </c>
      <c r="J637" s="19"/>
    </row>
    <row r="638" spans="1:12">
      <c r="A638" s="13"/>
      <c r="B638" s="14"/>
      <c r="C638" s="38" t="s">
        <v>267</v>
      </c>
      <c r="D638" s="16"/>
      <c r="E638" s="17">
        <v>2</v>
      </c>
      <c r="F638" s="120">
        <v>4.38</v>
      </c>
      <c r="G638" s="120">
        <v>0.45</v>
      </c>
      <c r="H638" s="114">
        <v>0.6</v>
      </c>
      <c r="I638" s="18">
        <f t="shared" si="77"/>
        <v>2.3652000000000002</v>
      </c>
      <c r="J638" s="19"/>
    </row>
    <row r="639" spans="1:12">
      <c r="A639" s="13"/>
      <c r="B639" s="14"/>
      <c r="C639" s="38" t="s">
        <v>351</v>
      </c>
      <c r="D639" s="16"/>
      <c r="E639" s="17">
        <v>1</v>
      </c>
      <c r="F639" s="120">
        <v>60</v>
      </c>
      <c r="G639" s="120">
        <v>0.55000000000000004</v>
      </c>
      <c r="H639" s="114">
        <v>1.2</v>
      </c>
      <c r="I639" s="18">
        <f t="shared" si="77"/>
        <v>39.6</v>
      </c>
      <c r="J639" s="19"/>
    </row>
    <row r="640" spans="1:12">
      <c r="A640" s="13"/>
      <c r="B640" s="14"/>
      <c r="C640" s="15" t="s">
        <v>174</v>
      </c>
      <c r="D640" s="16"/>
      <c r="E640" s="17"/>
      <c r="F640" s="120"/>
      <c r="G640" s="120"/>
      <c r="H640" s="110"/>
      <c r="I640" s="18">
        <f>SUM(I627:I639)</f>
        <v>132.35130000000001</v>
      </c>
      <c r="J640" s="19"/>
    </row>
    <row r="641" spans="1:10" s="30" customFormat="1">
      <c r="A641" s="22"/>
      <c r="B641" s="23"/>
      <c r="C641" s="60" t="s">
        <v>148</v>
      </c>
      <c r="D641" s="25"/>
      <c r="E641" s="26"/>
      <c r="F641" s="27"/>
      <c r="G641" s="27"/>
      <c r="H641" s="27"/>
      <c r="I641" s="28">
        <v>135</v>
      </c>
      <c r="J641" s="29" t="s">
        <v>11</v>
      </c>
    </row>
    <row r="642" spans="1:10">
      <c r="A642" s="13"/>
      <c r="B642" s="14"/>
      <c r="C642" s="15"/>
      <c r="D642" s="16"/>
      <c r="E642" s="17"/>
      <c r="F642" s="120"/>
      <c r="G642" s="120"/>
      <c r="H642" s="114"/>
      <c r="I642" s="18"/>
      <c r="J642" s="19"/>
    </row>
    <row r="643" spans="1:10" ht="114" customHeight="1">
      <c r="A643" s="13">
        <v>18</v>
      </c>
      <c r="B643" s="14" t="s">
        <v>29</v>
      </c>
      <c r="C643" s="93" t="s">
        <v>28</v>
      </c>
      <c r="D643" s="25"/>
      <c r="E643" s="26"/>
      <c r="F643" s="27"/>
      <c r="G643" s="27"/>
      <c r="H643" s="27"/>
      <c r="I643" s="28"/>
      <c r="J643" s="29"/>
    </row>
    <row r="644" spans="1:10" ht="18">
      <c r="A644" s="13"/>
      <c r="B644" s="14"/>
      <c r="C644" s="123" t="s">
        <v>338</v>
      </c>
      <c r="D644" s="25"/>
      <c r="E644" s="26"/>
      <c r="F644" s="27"/>
      <c r="G644" s="27"/>
      <c r="H644" s="27"/>
      <c r="I644" s="28"/>
      <c r="J644" s="29"/>
    </row>
    <row r="645" spans="1:10">
      <c r="A645" s="13"/>
      <c r="B645" s="14"/>
      <c r="C645" s="60"/>
      <c r="D645" s="16"/>
      <c r="E645" s="43"/>
      <c r="F645" s="120"/>
      <c r="G645" s="120"/>
      <c r="H645" s="114"/>
      <c r="I645" s="18"/>
      <c r="J645" s="19"/>
    </row>
    <row r="646" spans="1:10">
      <c r="A646" s="13"/>
      <c r="B646" s="14"/>
      <c r="C646" s="15" t="s">
        <v>304</v>
      </c>
      <c r="D646" s="16"/>
      <c r="E646" s="43"/>
      <c r="F646" s="120"/>
      <c r="G646" s="120"/>
      <c r="H646" s="114"/>
      <c r="I646" s="18"/>
      <c r="J646" s="19"/>
    </row>
    <row r="647" spans="1:10">
      <c r="A647" s="13"/>
      <c r="B647" s="14"/>
      <c r="C647" s="15" t="s">
        <v>305</v>
      </c>
      <c r="D647" s="16"/>
      <c r="E647" s="43">
        <v>4</v>
      </c>
      <c r="F647" s="120">
        <v>6.49</v>
      </c>
      <c r="G647" s="120">
        <v>0.23</v>
      </c>
      <c r="H647" s="114">
        <v>3.45</v>
      </c>
      <c r="I647" s="18">
        <f>H647*G647*F647*E647</f>
        <v>20.599260000000005</v>
      </c>
      <c r="J647" s="19"/>
    </row>
    <row r="648" spans="1:10">
      <c r="A648" s="13"/>
      <c r="B648" s="14"/>
      <c r="C648" s="15" t="s">
        <v>160</v>
      </c>
      <c r="D648" s="16"/>
      <c r="E648" s="43">
        <v>1</v>
      </c>
      <c r="F648" s="120">
        <v>6.49</v>
      </c>
      <c r="G648" s="120">
        <v>0.23</v>
      </c>
      <c r="H648" s="114">
        <v>3.6</v>
      </c>
      <c r="I648" s="18">
        <f>H648*G648*F648*E648</f>
        <v>5.3737200000000005</v>
      </c>
      <c r="J648" s="19"/>
    </row>
    <row r="649" spans="1:10">
      <c r="A649" s="13"/>
      <c r="B649" s="14"/>
      <c r="C649" s="15" t="s">
        <v>160</v>
      </c>
      <c r="D649" s="16"/>
      <c r="E649" s="43">
        <v>1</v>
      </c>
      <c r="F649" s="120">
        <v>3.47</v>
      </c>
      <c r="G649" s="120">
        <v>0.23</v>
      </c>
      <c r="H649" s="114">
        <v>3.6</v>
      </c>
      <c r="I649" s="18">
        <f t="shared" ref="I649:I663" si="78">H649*G649*F649*E649</f>
        <v>2.8731600000000004</v>
      </c>
      <c r="J649" s="19"/>
    </row>
    <row r="650" spans="1:10">
      <c r="A650" s="13"/>
      <c r="B650" s="14"/>
      <c r="C650" s="15" t="s">
        <v>167</v>
      </c>
      <c r="D650" s="16"/>
      <c r="E650" s="43">
        <v>1</v>
      </c>
      <c r="F650" s="120">
        <v>6.2</v>
      </c>
      <c r="G650" s="120">
        <v>0.23</v>
      </c>
      <c r="H650" s="114">
        <v>3.45</v>
      </c>
      <c r="I650" s="18">
        <f t="shared" si="78"/>
        <v>4.9197000000000006</v>
      </c>
      <c r="J650" s="19"/>
    </row>
    <row r="651" spans="1:10">
      <c r="A651" s="13"/>
      <c r="B651" s="14"/>
      <c r="C651" s="15" t="s">
        <v>160</v>
      </c>
      <c r="D651" s="16"/>
      <c r="E651" s="43">
        <v>1</v>
      </c>
      <c r="F651" s="120">
        <v>5.9</v>
      </c>
      <c r="G651" s="120">
        <v>0.23</v>
      </c>
      <c r="H651" s="114">
        <v>3.45</v>
      </c>
      <c r="I651" s="18">
        <f t="shared" si="78"/>
        <v>4.6816500000000012</v>
      </c>
      <c r="J651" s="19"/>
    </row>
    <row r="652" spans="1:10">
      <c r="A652" s="13"/>
      <c r="B652" s="14"/>
      <c r="C652" s="15" t="s">
        <v>160</v>
      </c>
      <c r="D652" s="16"/>
      <c r="E652" s="43">
        <v>1</v>
      </c>
      <c r="F652" s="120">
        <v>2.97</v>
      </c>
      <c r="G652" s="120">
        <v>0.23</v>
      </c>
      <c r="H652" s="114">
        <v>3.45</v>
      </c>
      <c r="I652" s="18">
        <f t="shared" si="78"/>
        <v>2.3566950000000007</v>
      </c>
      <c r="J652" s="19"/>
    </row>
    <row r="653" spans="1:10">
      <c r="A653" s="13"/>
      <c r="B653" s="14"/>
      <c r="C653" s="15" t="s">
        <v>160</v>
      </c>
      <c r="D653" s="16"/>
      <c r="E653" s="43">
        <v>1</v>
      </c>
      <c r="F653" s="120">
        <v>1.1000000000000001</v>
      </c>
      <c r="G653" s="120">
        <v>0.23</v>
      </c>
      <c r="H653" s="114">
        <v>3.6</v>
      </c>
      <c r="I653" s="18">
        <f t="shared" si="78"/>
        <v>0.91080000000000017</v>
      </c>
      <c r="J653" s="19"/>
    </row>
    <row r="654" spans="1:10">
      <c r="A654" s="13"/>
      <c r="B654" s="14"/>
      <c r="C654" s="15" t="s">
        <v>286</v>
      </c>
      <c r="D654" s="16"/>
      <c r="E654" s="43">
        <v>2</v>
      </c>
      <c r="F654" s="120">
        <v>5.22</v>
      </c>
      <c r="G654" s="120">
        <v>0.23</v>
      </c>
      <c r="H654" s="114">
        <v>3.45</v>
      </c>
      <c r="I654" s="18">
        <f t="shared" si="78"/>
        <v>8.2841400000000007</v>
      </c>
      <c r="J654" s="19"/>
    </row>
    <row r="655" spans="1:10">
      <c r="A655" s="13"/>
      <c r="B655" s="14"/>
      <c r="C655" s="15" t="s">
        <v>160</v>
      </c>
      <c r="D655" s="16"/>
      <c r="E655" s="43">
        <v>2</v>
      </c>
      <c r="F655" s="120">
        <v>3</v>
      </c>
      <c r="G655" s="120">
        <v>0.23</v>
      </c>
      <c r="H655" s="114">
        <v>3.45</v>
      </c>
      <c r="I655" s="18">
        <f t="shared" si="78"/>
        <v>4.761000000000001</v>
      </c>
      <c r="J655" s="19"/>
    </row>
    <row r="656" spans="1:10">
      <c r="A656" s="13"/>
      <c r="B656" s="14"/>
      <c r="C656" s="15" t="s">
        <v>160</v>
      </c>
      <c r="D656" s="16"/>
      <c r="E656" s="43">
        <v>1</v>
      </c>
      <c r="F656" s="120">
        <v>2</v>
      </c>
      <c r="G656" s="120">
        <v>0.23</v>
      </c>
      <c r="H656" s="114">
        <v>3.45</v>
      </c>
      <c r="I656" s="18">
        <f t="shared" si="78"/>
        <v>1.5870000000000002</v>
      </c>
      <c r="J656" s="19"/>
    </row>
    <row r="657" spans="1:10">
      <c r="A657" s="13"/>
      <c r="B657" s="14"/>
      <c r="C657" s="15" t="s">
        <v>160</v>
      </c>
      <c r="D657" s="16"/>
      <c r="E657" s="43">
        <v>2</v>
      </c>
      <c r="F657" s="120">
        <v>5.22</v>
      </c>
      <c r="G657" s="120">
        <v>0.23</v>
      </c>
      <c r="H657" s="114">
        <v>3.45</v>
      </c>
      <c r="I657" s="18">
        <f t="shared" si="78"/>
        <v>8.2841400000000007</v>
      </c>
      <c r="J657" s="19"/>
    </row>
    <row r="658" spans="1:10">
      <c r="A658" s="13"/>
      <c r="B658" s="14"/>
      <c r="C658" s="15" t="s">
        <v>160</v>
      </c>
      <c r="D658" s="16"/>
      <c r="E658" s="43">
        <v>1</v>
      </c>
      <c r="F658" s="120">
        <v>5.89</v>
      </c>
      <c r="G658" s="120">
        <v>0.23</v>
      </c>
      <c r="H658" s="114">
        <v>3.45</v>
      </c>
      <c r="I658" s="18">
        <f t="shared" si="78"/>
        <v>4.6737150000000005</v>
      </c>
      <c r="J658" s="19"/>
    </row>
    <row r="659" spans="1:10">
      <c r="A659" s="13"/>
      <c r="B659" s="14"/>
      <c r="C659" s="15" t="s">
        <v>160</v>
      </c>
      <c r="D659" s="16"/>
      <c r="E659" s="43">
        <v>2</v>
      </c>
      <c r="F659" s="120">
        <v>2.0099999999999998</v>
      </c>
      <c r="G659" s="120">
        <v>0.23</v>
      </c>
      <c r="H659" s="114">
        <v>3.6</v>
      </c>
      <c r="I659" s="18">
        <f t="shared" si="78"/>
        <v>3.32856</v>
      </c>
      <c r="J659" s="19"/>
    </row>
    <row r="660" spans="1:10">
      <c r="A660" s="13"/>
      <c r="B660" s="14"/>
      <c r="C660" s="15" t="s">
        <v>160</v>
      </c>
      <c r="D660" s="16"/>
      <c r="E660" s="43">
        <v>1</v>
      </c>
      <c r="F660" s="120">
        <v>2.15</v>
      </c>
      <c r="G660" s="120">
        <v>0.23</v>
      </c>
      <c r="H660" s="114">
        <v>3.6</v>
      </c>
      <c r="I660" s="18">
        <f t="shared" si="78"/>
        <v>1.7802</v>
      </c>
      <c r="J660" s="19"/>
    </row>
    <row r="661" spans="1:10">
      <c r="A661" s="13"/>
      <c r="B661" s="14"/>
      <c r="C661" s="15" t="s">
        <v>229</v>
      </c>
      <c r="D661" s="16"/>
      <c r="E661" s="43">
        <v>4</v>
      </c>
      <c r="F661" s="120">
        <v>2.5499999999999998</v>
      </c>
      <c r="G661" s="120">
        <v>0.23</v>
      </c>
      <c r="H661" s="114">
        <v>3.6</v>
      </c>
      <c r="I661" s="18">
        <f t="shared" si="78"/>
        <v>8.4456000000000007</v>
      </c>
      <c r="J661" s="19"/>
    </row>
    <row r="662" spans="1:10">
      <c r="A662" s="13"/>
      <c r="B662" s="14"/>
      <c r="C662" s="117" t="s">
        <v>179</v>
      </c>
      <c r="E662" s="119"/>
      <c r="F662" s="120"/>
      <c r="G662" s="120"/>
      <c r="H662" s="114"/>
      <c r="I662" s="18"/>
      <c r="J662" s="19"/>
    </row>
    <row r="663" spans="1:10">
      <c r="A663" s="13"/>
      <c r="B663" s="14"/>
      <c r="C663" s="117" t="s">
        <v>357</v>
      </c>
      <c r="E663" s="119">
        <v>-3</v>
      </c>
      <c r="F663" s="120">
        <v>1.8</v>
      </c>
      <c r="G663" s="120">
        <v>0.23</v>
      </c>
      <c r="H663" s="114">
        <v>2.25</v>
      </c>
      <c r="I663" s="18">
        <f t="shared" si="78"/>
        <v>-2.7945000000000002</v>
      </c>
      <c r="J663" s="19"/>
    </row>
    <row r="664" spans="1:10">
      <c r="A664" s="13"/>
      <c r="B664" s="14"/>
      <c r="C664" s="117" t="s">
        <v>180</v>
      </c>
      <c r="E664" s="119">
        <v>-4</v>
      </c>
      <c r="F664" s="120">
        <v>1</v>
      </c>
      <c r="G664" s="120">
        <v>0.23</v>
      </c>
      <c r="H664" s="114">
        <v>2.25</v>
      </c>
      <c r="I664" s="18">
        <f t="shared" ref="I664" si="79">H664*G664*F664*E664</f>
        <v>-2.0700000000000003</v>
      </c>
      <c r="J664" s="19"/>
    </row>
    <row r="665" spans="1:10">
      <c r="A665" s="13"/>
      <c r="B665" s="14"/>
      <c r="C665" s="117" t="s">
        <v>230</v>
      </c>
      <c r="E665" s="119">
        <v>-1</v>
      </c>
      <c r="F665" s="120">
        <v>0.9</v>
      </c>
      <c r="G665" s="120">
        <v>0.23</v>
      </c>
      <c r="H665" s="114">
        <v>1.5</v>
      </c>
      <c r="I665" s="18">
        <f t="shared" ref="I665" si="80">H665*G665*F665*E665</f>
        <v>-0.31050000000000005</v>
      </c>
      <c r="J665" s="19"/>
    </row>
    <row r="666" spans="1:10">
      <c r="A666" s="13"/>
      <c r="B666" s="14"/>
      <c r="C666" s="117" t="s">
        <v>184</v>
      </c>
      <c r="E666" s="119">
        <v>-4</v>
      </c>
      <c r="F666" s="120">
        <v>0.9</v>
      </c>
      <c r="G666" s="120">
        <v>0.23</v>
      </c>
      <c r="H666" s="114">
        <v>1.5</v>
      </c>
      <c r="I666" s="18">
        <f t="shared" ref="I666" si="81">H666*G666*F666*E666</f>
        <v>-1.2420000000000002</v>
      </c>
      <c r="J666" s="19"/>
    </row>
    <row r="667" spans="1:10">
      <c r="A667" s="13"/>
      <c r="B667" s="14"/>
      <c r="C667" s="117" t="s">
        <v>358</v>
      </c>
      <c r="E667" s="119">
        <v>-1</v>
      </c>
      <c r="F667" s="120">
        <v>4</v>
      </c>
      <c r="G667" s="120">
        <v>0.23</v>
      </c>
      <c r="H667" s="114">
        <v>2.4</v>
      </c>
      <c r="I667" s="18">
        <f t="shared" ref="I667" si="82">H667*G667*F667*E667</f>
        <v>-2.2080000000000002</v>
      </c>
      <c r="J667" s="19"/>
    </row>
    <row r="668" spans="1:10">
      <c r="A668" s="13"/>
      <c r="B668" s="14"/>
      <c r="C668" s="117" t="s">
        <v>181</v>
      </c>
      <c r="E668" s="119">
        <v>-3</v>
      </c>
      <c r="F668" s="120">
        <v>1.8</v>
      </c>
      <c r="G668" s="120">
        <v>0.23</v>
      </c>
      <c r="H668" s="114">
        <v>1.5</v>
      </c>
      <c r="I668" s="18">
        <f t="shared" ref="I668" si="83">H668*G668*F668*E668</f>
        <v>-1.8630000000000004</v>
      </c>
      <c r="J668" s="19"/>
    </row>
    <row r="669" spans="1:10" ht="18">
      <c r="A669" s="13"/>
      <c r="B669" s="14"/>
      <c r="C669" s="124" t="s">
        <v>176</v>
      </c>
      <c r="D669" s="158"/>
      <c r="F669" s="120"/>
      <c r="G669" s="120"/>
      <c r="H669" s="116"/>
      <c r="I669" s="18"/>
      <c r="J669" s="29"/>
    </row>
    <row r="670" spans="1:10">
      <c r="A670" s="13"/>
      <c r="B670" s="14"/>
      <c r="C670" s="15" t="s">
        <v>304</v>
      </c>
      <c r="D670" s="16"/>
      <c r="E670" s="43"/>
      <c r="F670" s="120"/>
      <c r="G670" s="120"/>
      <c r="H670" s="114"/>
      <c r="I670" s="18"/>
      <c r="J670" s="19"/>
    </row>
    <row r="671" spans="1:10">
      <c r="A671" s="13"/>
      <c r="B671" s="14"/>
      <c r="C671" s="15" t="s">
        <v>305</v>
      </c>
      <c r="D671" s="16"/>
      <c r="E671" s="43">
        <v>3</v>
      </c>
      <c r="F671" s="120">
        <v>6.49</v>
      </c>
      <c r="G671" s="120">
        <v>0.23</v>
      </c>
      <c r="H671" s="114">
        <v>3.15</v>
      </c>
      <c r="I671" s="18">
        <f>H671*G671*F671*E671</f>
        <v>14.106015000000003</v>
      </c>
      <c r="J671" s="19"/>
    </row>
    <row r="672" spans="1:10">
      <c r="A672" s="13"/>
      <c r="B672" s="14"/>
      <c r="C672" s="15" t="s">
        <v>160</v>
      </c>
      <c r="D672" s="16"/>
      <c r="E672" s="43">
        <v>1</v>
      </c>
      <c r="F672" s="120">
        <v>6.49</v>
      </c>
      <c r="G672" s="120">
        <v>0.23</v>
      </c>
      <c r="H672" s="114">
        <v>3.3</v>
      </c>
      <c r="I672" s="18">
        <f>H672*G672*F672*E672</f>
        <v>4.92591</v>
      </c>
      <c r="J672" s="19"/>
    </row>
    <row r="673" spans="1:10">
      <c r="A673" s="13"/>
      <c r="B673" s="14"/>
      <c r="C673" s="15" t="s">
        <v>160</v>
      </c>
      <c r="D673" s="16"/>
      <c r="E673" s="43">
        <v>1</v>
      </c>
      <c r="F673" s="120">
        <v>3.47</v>
      </c>
      <c r="G673" s="120">
        <v>0.23</v>
      </c>
      <c r="H673" s="116">
        <v>3.3</v>
      </c>
      <c r="I673" s="18">
        <f t="shared" ref="I673:I687" si="84">H673*G673*F673*E673</f>
        <v>2.6337300000000003</v>
      </c>
      <c r="J673" s="19"/>
    </row>
    <row r="674" spans="1:10">
      <c r="A674" s="13"/>
      <c r="B674" s="14"/>
      <c r="C674" s="15" t="s">
        <v>167</v>
      </c>
      <c r="D674" s="16"/>
      <c r="E674" s="43">
        <v>1</v>
      </c>
      <c r="F674" s="120">
        <v>6.2</v>
      </c>
      <c r="G674" s="120">
        <v>0.23</v>
      </c>
      <c r="H674" s="114">
        <v>3.15</v>
      </c>
      <c r="I674" s="18">
        <f t="shared" si="84"/>
        <v>4.4919000000000002</v>
      </c>
      <c r="J674" s="19"/>
    </row>
    <row r="675" spans="1:10">
      <c r="A675" s="13"/>
      <c r="B675" s="14"/>
      <c r="C675" s="15" t="s">
        <v>160</v>
      </c>
      <c r="D675" s="16"/>
      <c r="E675" s="43">
        <v>1</v>
      </c>
      <c r="F675" s="120">
        <v>5.9</v>
      </c>
      <c r="G675" s="120">
        <v>0.23</v>
      </c>
      <c r="H675" s="116">
        <v>3.15</v>
      </c>
      <c r="I675" s="18">
        <f t="shared" si="84"/>
        <v>4.2745500000000005</v>
      </c>
      <c r="J675" s="19"/>
    </row>
    <row r="676" spans="1:10">
      <c r="A676" s="13"/>
      <c r="B676" s="14"/>
      <c r="C676" s="15" t="s">
        <v>160</v>
      </c>
      <c r="D676" s="16"/>
      <c r="E676" s="43">
        <v>1</v>
      </c>
      <c r="F676" s="120">
        <v>6.27</v>
      </c>
      <c r="G676" s="120">
        <v>0.23</v>
      </c>
      <c r="H676" s="116">
        <v>3.3</v>
      </c>
      <c r="I676" s="18">
        <f t="shared" ref="I676" si="85">H676*G676*F676*E676</f>
        <v>4.7589299999999994</v>
      </c>
      <c r="J676" s="19"/>
    </row>
    <row r="677" spans="1:10">
      <c r="A677" s="13"/>
      <c r="B677" s="14"/>
      <c r="C677" s="15" t="s">
        <v>160</v>
      </c>
      <c r="D677" s="16"/>
      <c r="E677" s="43">
        <v>1</v>
      </c>
      <c r="F677" s="120">
        <v>2.97</v>
      </c>
      <c r="G677" s="120">
        <v>0.23</v>
      </c>
      <c r="H677" s="116">
        <v>3.15</v>
      </c>
      <c r="I677" s="18">
        <f t="shared" si="84"/>
        <v>2.1517650000000001</v>
      </c>
      <c r="J677" s="19"/>
    </row>
    <row r="678" spans="1:10">
      <c r="A678" s="13"/>
      <c r="B678" s="14"/>
      <c r="C678" s="15" t="s">
        <v>160</v>
      </c>
      <c r="D678" s="16"/>
      <c r="E678" s="43">
        <v>1</v>
      </c>
      <c r="F678" s="120">
        <v>1.1000000000000001</v>
      </c>
      <c r="G678" s="120">
        <v>0.23</v>
      </c>
      <c r="H678" s="114">
        <v>3.3</v>
      </c>
      <c r="I678" s="18">
        <f t="shared" si="84"/>
        <v>0.83490000000000009</v>
      </c>
      <c r="J678" s="19"/>
    </row>
    <row r="679" spans="1:10">
      <c r="A679" s="13"/>
      <c r="B679" s="14"/>
      <c r="C679" s="15" t="s">
        <v>286</v>
      </c>
      <c r="D679" s="16"/>
      <c r="E679" s="43">
        <v>3</v>
      </c>
      <c r="F679" s="120">
        <v>5.22</v>
      </c>
      <c r="G679" s="120">
        <v>0.23</v>
      </c>
      <c r="H679" s="116">
        <v>3.15</v>
      </c>
      <c r="I679" s="18">
        <f t="shared" si="84"/>
        <v>11.34567</v>
      </c>
      <c r="J679" s="19"/>
    </row>
    <row r="680" spans="1:10">
      <c r="A680" s="13"/>
      <c r="B680" s="14"/>
      <c r="C680" s="15" t="s">
        <v>160</v>
      </c>
      <c r="D680" s="16"/>
      <c r="E680" s="43">
        <v>3</v>
      </c>
      <c r="F680" s="120">
        <v>5.17</v>
      </c>
      <c r="G680" s="120">
        <v>0.23</v>
      </c>
      <c r="H680" s="116">
        <v>3.15</v>
      </c>
      <c r="I680" s="18">
        <f t="shared" si="84"/>
        <v>11.236995</v>
      </c>
      <c r="J680" s="19"/>
    </row>
    <row r="681" spans="1:10">
      <c r="A681" s="13"/>
      <c r="B681" s="14"/>
      <c r="C681" s="15" t="s">
        <v>160</v>
      </c>
      <c r="D681" s="16"/>
      <c r="E681" s="43">
        <v>4</v>
      </c>
      <c r="F681" s="120">
        <v>5.22</v>
      </c>
      <c r="G681" s="120">
        <v>0.23</v>
      </c>
      <c r="H681" s="116">
        <v>3.15</v>
      </c>
      <c r="I681" s="18">
        <f t="shared" si="84"/>
        <v>15.127560000000001</v>
      </c>
      <c r="J681" s="19"/>
    </row>
    <row r="682" spans="1:10">
      <c r="A682" s="13"/>
      <c r="B682" s="14"/>
      <c r="C682" s="15" t="s">
        <v>160</v>
      </c>
      <c r="D682" s="16"/>
      <c r="E682" s="43">
        <v>2</v>
      </c>
      <c r="F682" s="120">
        <v>1.5</v>
      </c>
      <c r="G682" s="120">
        <v>0.23</v>
      </c>
      <c r="H682" s="116">
        <v>3.3</v>
      </c>
      <c r="I682" s="18">
        <f t="shared" si="84"/>
        <v>2.2770000000000001</v>
      </c>
      <c r="J682" s="19"/>
    </row>
    <row r="683" spans="1:10">
      <c r="A683" s="13"/>
      <c r="B683" s="14"/>
      <c r="C683" s="15" t="s">
        <v>160</v>
      </c>
      <c r="D683" s="16"/>
      <c r="E683" s="43">
        <v>1</v>
      </c>
      <c r="F683" s="120">
        <v>2.15</v>
      </c>
      <c r="G683" s="120">
        <v>0.23</v>
      </c>
      <c r="H683" s="116">
        <v>3.3</v>
      </c>
      <c r="I683" s="18">
        <f t="shared" si="84"/>
        <v>1.63185</v>
      </c>
      <c r="J683" s="19"/>
    </row>
    <row r="684" spans="1:10">
      <c r="A684" s="13"/>
      <c r="B684" s="14"/>
      <c r="C684" s="15" t="s">
        <v>229</v>
      </c>
      <c r="D684" s="16"/>
      <c r="E684" s="43">
        <v>4</v>
      </c>
      <c r="F684" s="120">
        <v>2.5499999999999998</v>
      </c>
      <c r="G684" s="120">
        <v>0.23</v>
      </c>
      <c r="H684" s="116">
        <v>3.3</v>
      </c>
      <c r="I684" s="18">
        <f t="shared" si="84"/>
        <v>7.7417999999999996</v>
      </c>
      <c r="J684" s="19"/>
    </row>
    <row r="685" spans="1:10">
      <c r="A685" s="13"/>
      <c r="B685" s="14"/>
      <c r="C685" s="117" t="s">
        <v>435</v>
      </c>
      <c r="E685" s="119">
        <v>1</v>
      </c>
      <c r="F685" s="125">
        <v>14.91</v>
      </c>
      <c r="G685" s="125">
        <v>0.23</v>
      </c>
      <c r="H685" s="125">
        <v>0.9</v>
      </c>
      <c r="I685" s="18">
        <f t="shared" si="84"/>
        <v>3.0863700000000005</v>
      </c>
      <c r="J685" s="19"/>
    </row>
    <row r="686" spans="1:10">
      <c r="A686" s="13"/>
      <c r="B686" s="14"/>
      <c r="C686" s="117" t="s">
        <v>179</v>
      </c>
      <c r="E686" s="119"/>
      <c r="F686" s="120"/>
      <c r="G686" s="120"/>
      <c r="H686" s="116"/>
      <c r="I686" s="18"/>
      <c r="J686" s="19"/>
    </row>
    <row r="687" spans="1:10">
      <c r="A687" s="13"/>
      <c r="B687" s="14"/>
      <c r="C687" s="117" t="s">
        <v>359</v>
      </c>
      <c r="E687" s="119">
        <v>-1</v>
      </c>
      <c r="F687" s="120">
        <v>2</v>
      </c>
      <c r="G687" s="120">
        <v>0.23</v>
      </c>
      <c r="H687" s="116">
        <v>2.25</v>
      </c>
      <c r="I687" s="18">
        <f t="shared" si="84"/>
        <v>-1.0350000000000001</v>
      </c>
      <c r="J687" s="19"/>
    </row>
    <row r="688" spans="1:10">
      <c r="A688" s="13"/>
      <c r="B688" s="14"/>
      <c r="C688" s="117" t="s">
        <v>360</v>
      </c>
      <c r="E688" s="119">
        <v>-1</v>
      </c>
      <c r="F688" s="120">
        <v>4.95</v>
      </c>
      <c r="G688" s="120">
        <v>0.23</v>
      </c>
      <c r="H688" s="116">
        <v>2.25</v>
      </c>
      <c r="I688" s="18">
        <f t="shared" ref="I688" si="86">H688*G688*F688*E688</f>
        <v>-2.5616250000000003</v>
      </c>
      <c r="J688" s="19"/>
    </row>
    <row r="689" spans="1:19">
      <c r="A689" s="13"/>
      <c r="B689" s="14"/>
      <c r="C689" s="117" t="s">
        <v>361</v>
      </c>
      <c r="E689" s="119">
        <v>-1</v>
      </c>
      <c r="F689" s="120">
        <v>2</v>
      </c>
      <c r="G689" s="120">
        <v>0.23</v>
      </c>
      <c r="H689" s="116">
        <v>2.4</v>
      </c>
      <c r="I689" s="18">
        <f t="shared" ref="I689:I695" si="87">H689*G689*F689*E689</f>
        <v>-1.1040000000000001</v>
      </c>
      <c r="J689" s="19"/>
    </row>
    <row r="690" spans="1:19">
      <c r="A690" s="13"/>
      <c r="B690" s="14"/>
      <c r="C690" s="117" t="s">
        <v>362</v>
      </c>
      <c r="E690" s="119">
        <v>-1</v>
      </c>
      <c r="F690" s="120">
        <v>1.8</v>
      </c>
      <c r="G690" s="120">
        <v>0.23</v>
      </c>
      <c r="H690" s="116">
        <v>2.25</v>
      </c>
      <c r="I690" s="18">
        <f t="shared" si="87"/>
        <v>-0.93150000000000011</v>
      </c>
      <c r="J690" s="153"/>
      <c r="K690" s="14"/>
      <c r="L690" s="15"/>
      <c r="M690" s="16"/>
      <c r="N690" s="17"/>
      <c r="O690" s="107"/>
      <c r="P690" s="107"/>
      <c r="Q690" s="107"/>
      <c r="R690" s="18"/>
      <c r="S690" s="19"/>
    </row>
    <row r="691" spans="1:19">
      <c r="A691" s="13"/>
      <c r="B691" s="14"/>
      <c r="C691" s="117" t="s">
        <v>363</v>
      </c>
      <c r="E691" s="119">
        <v>-2</v>
      </c>
      <c r="F691" s="120">
        <v>1</v>
      </c>
      <c r="G691" s="120">
        <v>0.23</v>
      </c>
      <c r="H691" s="116">
        <v>2.25</v>
      </c>
      <c r="I691" s="18">
        <f t="shared" si="87"/>
        <v>-1.0350000000000001</v>
      </c>
      <c r="J691" s="29"/>
    </row>
    <row r="692" spans="1:19">
      <c r="A692" s="13"/>
      <c r="B692" s="14"/>
      <c r="C692" s="117" t="s">
        <v>180</v>
      </c>
      <c r="E692" s="119">
        <v>-4</v>
      </c>
      <c r="F692" s="120">
        <v>1</v>
      </c>
      <c r="G692" s="120">
        <v>0.23</v>
      </c>
      <c r="H692" s="116">
        <v>2.25</v>
      </c>
      <c r="I692" s="18">
        <f t="shared" ref="I692" si="88">H692*G692*F692*E692</f>
        <v>-2.0700000000000003</v>
      </c>
      <c r="J692" s="29"/>
    </row>
    <row r="693" spans="1:19">
      <c r="A693" s="13"/>
      <c r="B693" s="14"/>
      <c r="C693" s="117" t="s">
        <v>230</v>
      </c>
      <c r="E693" s="119">
        <v>-1</v>
      </c>
      <c r="F693" s="120">
        <v>0.9</v>
      </c>
      <c r="G693" s="120">
        <v>0.23</v>
      </c>
      <c r="H693" s="116">
        <v>1.5</v>
      </c>
      <c r="I693" s="18">
        <f t="shared" ref="I693" si="89">H693*G693*F693*E693</f>
        <v>-0.31050000000000005</v>
      </c>
      <c r="J693" s="29"/>
    </row>
    <row r="694" spans="1:19">
      <c r="A694" s="13"/>
      <c r="B694" s="14"/>
      <c r="C694" s="117" t="s">
        <v>184</v>
      </c>
      <c r="E694" s="119">
        <v>-4</v>
      </c>
      <c r="F694" s="120">
        <v>0.9</v>
      </c>
      <c r="G694" s="120">
        <v>0.23</v>
      </c>
      <c r="H694" s="116">
        <v>1.5</v>
      </c>
      <c r="I694" s="18">
        <f t="shared" si="87"/>
        <v>-1.2420000000000002</v>
      </c>
      <c r="J694" s="19"/>
    </row>
    <row r="695" spans="1:19">
      <c r="A695" s="13"/>
      <c r="B695" s="14"/>
      <c r="C695" s="117" t="s">
        <v>181</v>
      </c>
      <c r="E695" s="119">
        <v>-6</v>
      </c>
      <c r="F695" s="120">
        <v>1.8</v>
      </c>
      <c r="G695" s="120">
        <v>0.23</v>
      </c>
      <c r="H695" s="116">
        <v>1.5</v>
      </c>
      <c r="I695" s="18">
        <f t="shared" si="87"/>
        <v>-3.7260000000000009</v>
      </c>
      <c r="J695" s="19"/>
    </row>
    <row r="696" spans="1:19" ht="18">
      <c r="A696" s="13"/>
      <c r="B696" s="14"/>
      <c r="C696" s="113" t="s">
        <v>320</v>
      </c>
      <c r="D696" s="16"/>
      <c r="E696" s="17"/>
      <c r="F696" s="120"/>
      <c r="G696" s="120"/>
      <c r="H696" s="107"/>
      <c r="I696" s="18"/>
      <c r="J696" s="19"/>
    </row>
    <row r="697" spans="1:19">
      <c r="A697" s="13"/>
      <c r="B697" s="14"/>
      <c r="C697" s="15" t="s">
        <v>304</v>
      </c>
      <c r="D697" s="16"/>
      <c r="E697" s="43"/>
      <c r="F697" s="120"/>
      <c r="G697" s="120"/>
      <c r="H697" s="116"/>
      <c r="I697" s="18"/>
      <c r="J697" s="19"/>
    </row>
    <row r="698" spans="1:19">
      <c r="A698" s="13"/>
      <c r="B698" s="14"/>
      <c r="C698" s="15" t="s">
        <v>305</v>
      </c>
      <c r="D698" s="16"/>
      <c r="E698" s="43">
        <v>2</v>
      </c>
      <c r="F698" s="120">
        <v>6.49</v>
      </c>
      <c r="G698" s="120">
        <v>0.23</v>
      </c>
      <c r="H698" s="116">
        <v>3.15</v>
      </c>
      <c r="I698" s="18">
        <f>H698*G698*F698*E698</f>
        <v>9.4040100000000013</v>
      </c>
      <c r="J698" s="19"/>
    </row>
    <row r="699" spans="1:19">
      <c r="A699" s="13"/>
      <c r="B699" s="14"/>
      <c r="C699" s="15" t="s">
        <v>167</v>
      </c>
      <c r="D699" s="16"/>
      <c r="E699" s="43">
        <v>2</v>
      </c>
      <c r="F699" s="120">
        <v>6.2</v>
      </c>
      <c r="G699" s="120">
        <v>0.23</v>
      </c>
      <c r="H699" s="116">
        <v>3.15</v>
      </c>
      <c r="I699" s="18">
        <f t="shared" ref="I699:I706" si="90">H699*G699*F699*E699</f>
        <v>8.9838000000000005</v>
      </c>
      <c r="J699" s="19"/>
    </row>
    <row r="700" spans="1:19">
      <c r="A700" s="13"/>
      <c r="B700" s="14"/>
      <c r="C700" s="15" t="s">
        <v>160</v>
      </c>
      <c r="D700" s="16"/>
      <c r="E700" s="43">
        <v>1</v>
      </c>
      <c r="F700" s="120">
        <v>2.97</v>
      </c>
      <c r="G700" s="120">
        <v>0.23</v>
      </c>
      <c r="H700" s="116">
        <v>3.15</v>
      </c>
      <c r="I700" s="18">
        <f t="shared" si="90"/>
        <v>2.1517650000000001</v>
      </c>
      <c r="J700" s="19"/>
    </row>
    <row r="701" spans="1:19">
      <c r="A701" s="13"/>
      <c r="B701" s="14"/>
      <c r="C701" s="15" t="s">
        <v>160</v>
      </c>
      <c r="D701" s="16"/>
      <c r="E701" s="43">
        <v>1</v>
      </c>
      <c r="F701" s="120">
        <v>1.1000000000000001</v>
      </c>
      <c r="G701" s="120">
        <v>0.23</v>
      </c>
      <c r="H701" s="116">
        <v>3.3</v>
      </c>
      <c r="I701" s="18">
        <f t="shared" si="90"/>
        <v>0.83490000000000009</v>
      </c>
      <c r="J701" s="19"/>
    </row>
    <row r="702" spans="1:19">
      <c r="A702" s="13"/>
      <c r="B702" s="14"/>
      <c r="C702" s="15" t="s">
        <v>286</v>
      </c>
      <c r="D702" s="16"/>
      <c r="E702" s="43">
        <v>3</v>
      </c>
      <c r="F702" s="120">
        <v>5.22</v>
      </c>
      <c r="G702" s="120">
        <v>0.23</v>
      </c>
      <c r="H702" s="116">
        <v>3.15</v>
      </c>
      <c r="I702" s="18">
        <f t="shared" si="90"/>
        <v>11.34567</v>
      </c>
      <c r="J702" s="19"/>
    </row>
    <row r="703" spans="1:19">
      <c r="A703" s="13"/>
      <c r="B703" s="14"/>
      <c r="C703" s="15" t="s">
        <v>160</v>
      </c>
      <c r="D703" s="16"/>
      <c r="E703" s="43">
        <v>3</v>
      </c>
      <c r="F703" s="120">
        <v>5.17</v>
      </c>
      <c r="G703" s="120">
        <v>0.23</v>
      </c>
      <c r="H703" s="116">
        <v>3.15</v>
      </c>
      <c r="I703" s="18">
        <f t="shared" si="90"/>
        <v>11.236995</v>
      </c>
      <c r="J703" s="19"/>
    </row>
    <row r="704" spans="1:19">
      <c r="A704" s="13"/>
      <c r="B704" s="14"/>
      <c r="C704" s="15" t="s">
        <v>160</v>
      </c>
      <c r="D704" s="16"/>
      <c r="E704" s="43">
        <v>4</v>
      </c>
      <c r="F704" s="120">
        <v>5.22</v>
      </c>
      <c r="G704" s="120">
        <v>0.23</v>
      </c>
      <c r="H704" s="116">
        <v>3.15</v>
      </c>
      <c r="I704" s="18">
        <f t="shared" si="90"/>
        <v>15.127560000000001</v>
      </c>
      <c r="J704" s="19"/>
    </row>
    <row r="705" spans="1:10">
      <c r="A705" s="13"/>
      <c r="B705" s="14"/>
      <c r="C705" s="15" t="s">
        <v>229</v>
      </c>
      <c r="D705" s="16"/>
      <c r="E705" s="43">
        <v>4</v>
      </c>
      <c r="F705" s="120">
        <v>2.5499999999999998</v>
      </c>
      <c r="G705" s="120">
        <v>0.23</v>
      </c>
      <c r="H705" s="116">
        <v>3.3</v>
      </c>
      <c r="I705" s="18">
        <f t="shared" si="90"/>
        <v>7.7417999999999996</v>
      </c>
      <c r="J705" s="19"/>
    </row>
    <row r="706" spans="1:10">
      <c r="A706" s="13"/>
      <c r="B706" s="14"/>
      <c r="C706" s="117" t="s">
        <v>414</v>
      </c>
      <c r="E706" s="119">
        <v>1</v>
      </c>
      <c r="F706" s="125">
        <v>52.33</v>
      </c>
      <c r="G706" s="125">
        <v>0.23</v>
      </c>
      <c r="H706" s="125">
        <v>1.2</v>
      </c>
      <c r="I706" s="18">
        <f t="shared" si="90"/>
        <v>14.44308</v>
      </c>
      <c r="J706" s="19"/>
    </row>
    <row r="707" spans="1:10">
      <c r="A707" s="13"/>
      <c r="B707" s="14"/>
      <c r="C707" s="117" t="s">
        <v>179</v>
      </c>
      <c r="E707" s="119"/>
      <c r="F707" s="120"/>
      <c r="G707" s="120"/>
      <c r="H707" s="116"/>
      <c r="I707" s="18"/>
      <c r="J707" s="19"/>
    </row>
    <row r="708" spans="1:10">
      <c r="A708" s="13"/>
      <c r="B708" s="14"/>
      <c r="C708" s="117" t="s">
        <v>364</v>
      </c>
      <c r="E708" s="119">
        <v>-2</v>
      </c>
      <c r="F708" s="120">
        <v>1.8</v>
      </c>
      <c r="G708" s="120">
        <v>0.23</v>
      </c>
      <c r="H708" s="116">
        <v>2.25</v>
      </c>
      <c r="I708" s="18">
        <f t="shared" ref="I708:I712" si="91">H708*G708*F708*E708</f>
        <v>-1.8630000000000002</v>
      </c>
      <c r="J708" s="19"/>
    </row>
    <row r="709" spans="1:10">
      <c r="A709" s="13"/>
      <c r="B709" s="14"/>
      <c r="C709" s="117" t="s">
        <v>180</v>
      </c>
      <c r="E709" s="119">
        <v>-1</v>
      </c>
      <c r="F709" s="120">
        <v>1</v>
      </c>
      <c r="G709" s="120">
        <v>0.23</v>
      </c>
      <c r="H709" s="116">
        <v>2.25</v>
      </c>
      <c r="I709" s="18">
        <f t="shared" si="91"/>
        <v>-0.51750000000000007</v>
      </c>
      <c r="J709" s="19"/>
    </row>
    <row r="710" spans="1:10">
      <c r="A710" s="13"/>
      <c r="B710" s="14"/>
      <c r="C710" s="117" t="s">
        <v>230</v>
      </c>
      <c r="E710" s="119">
        <v>-1</v>
      </c>
      <c r="F710" s="120">
        <v>0.9</v>
      </c>
      <c r="G710" s="120">
        <v>0.23</v>
      </c>
      <c r="H710" s="116">
        <v>1.5</v>
      </c>
      <c r="I710" s="18">
        <f t="shared" si="91"/>
        <v>-0.31050000000000005</v>
      </c>
      <c r="J710" s="29"/>
    </row>
    <row r="711" spans="1:10">
      <c r="A711" s="13"/>
      <c r="B711" s="14"/>
      <c r="C711" s="117" t="s">
        <v>184</v>
      </c>
      <c r="E711" s="119">
        <v>-4</v>
      </c>
      <c r="F711" s="120">
        <v>0.9</v>
      </c>
      <c r="G711" s="120">
        <v>0.23</v>
      </c>
      <c r="H711" s="116">
        <v>1.5</v>
      </c>
      <c r="I711" s="18">
        <f t="shared" si="91"/>
        <v>-1.2420000000000002</v>
      </c>
      <c r="J711" s="29"/>
    </row>
    <row r="712" spans="1:10">
      <c r="A712" s="13"/>
      <c r="B712" s="14"/>
      <c r="C712" s="117" t="s">
        <v>181</v>
      </c>
      <c r="E712" s="119">
        <v>-8</v>
      </c>
      <c r="F712" s="120">
        <v>1.8</v>
      </c>
      <c r="G712" s="120">
        <v>0.23</v>
      </c>
      <c r="H712" s="116">
        <v>1.5</v>
      </c>
      <c r="I712" s="18">
        <f t="shared" si="91"/>
        <v>-4.9680000000000009</v>
      </c>
      <c r="J712" s="29"/>
    </row>
    <row r="713" spans="1:10" ht="18">
      <c r="A713" s="13"/>
      <c r="B713" s="14"/>
      <c r="C713" s="111" t="s">
        <v>175</v>
      </c>
      <c r="D713" s="25"/>
      <c r="E713" s="17"/>
      <c r="F713" s="120"/>
      <c r="G713" s="120"/>
      <c r="H713" s="87"/>
      <c r="I713" s="18"/>
      <c r="J713" s="29"/>
    </row>
    <row r="714" spans="1:10">
      <c r="A714" s="13"/>
      <c r="B714" s="14"/>
      <c r="C714" s="99" t="s">
        <v>306</v>
      </c>
      <c r="D714" s="16"/>
      <c r="E714" s="118">
        <v>1</v>
      </c>
      <c r="F714" s="125">
        <v>19.100000000000001</v>
      </c>
      <c r="G714" s="125">
        <v>0.23</v>
      </c>
      <c r="H714" s="125">
        <v>2.7</v>
      </c>
      <c r="I714" s="18">
        <f t="shared" ref="I714" si="92">H714*G714*F714*E714</f>
        <v>11.861100000000002</v>
      </c>
      <c r="J714" s="29"/>
    </row>
    <row r="715" spans="1:10">
      <c r="A715" s="13"/>
      <c r="B715" s="14"/>
      <c r="C715" s="99" t="s">
        <v>414</v>
      </c>
      <c r="D715" s="16"/>
      <c r="E715" s="118">
        <v>1</v>
      </c>
      <c r="F715" s="125">
        <v>19.100000000000001</v>
      </c>
      <c r="G715" s="125">
        <v>0.23</v>
      </c>
      <c r="H715" s="125">
        <v>0.8</v>
      </c>
      <c r="I715" s="18">
        <f t="shared" ref="I715:I716" si="93">H715*G715*F715*E715</f>
        <v>3.5144000000000006</v>
      </c>
      <c r="J715" s="29"/>
    </row>
    <row r="716" spans="1:10">
      <c r="A716" s="13"/>
      <c r="B716" s="14"/>
      <c r="C716" s="99" t="s">
        <v>365</v>
      </c>
      <c r="D716" s="16"/>
      <c r="E716" s="119">
        <v>-1</v>
      </c>
      <c r="F716" s="120">
        <v>1</v>
      </c>
      <c r="G716" s="120">
        <v>0.23</v>
      </c>
      <c r="H716" s="116">
        <v>2.25</v>
      </c>
      <c r="I716" s="18">
        <f t="shared" si="93"/>
        <v>-0.51750000000000007</v>
      </c>
      <c r="J716" s="29"/>
    </row>
    <row r="717" spans="1:10" s="30" customFormat="1">
      <c r="A717" s="22"/>
      <c r="B717" s="23"/>
      <c r="C717" s="69" t="s">
        <v>150</v>
      </c>
      <c r="D717" s="25"/>
      <c r="E717" s="26"/>
      <c r="F717" s="27"/>
      <c r="G717" s="27"/>
      <c r="H717" s="27"/>
      <c r="I717" s="18">
        <f>SUM(I647:I716)</f>
        <v>236.20724000000007</v>
      </c>
      <c r="J717" s="19"/>
    </row>
    <row r="718" spans="1:10" s="30" customFormat="1">
      <c r="A718" s="22"/>
      <c r="B718" s="23"/>
      <c r="C718" s="61" t="s">
        <v>148</v>
      </c>
      <c r="D718" s="25"/>
      <c r="E718" s="26"/>
      <c r="F718" s="27"/>
      <c r="G718" s="27"/>
      <c r="H718" s="27"/>
      <c r="I718" s="28">
        <v>240</v>
      </c>
      <c r="J718" s="29" t="s">
        <v>11</v>
      </c>
    </row>
    <row r="719" spans="1:10">
      <c r="A719" s="13"/>
      <c r="B719" s="14"/>
      <c r="C719" s="69"/>
      <c r="D719" s="16"/>
      <c r="E719" s="17"/>
      <c r="F719" s="120"/>
      <c r="G719" s="120"/>
      <c r="H719" s="116"/>
      <c r="I719" s="18"/>
      <c r="J719" s="19"/>
    </row>
    <row r="720" spans="1:10" ht="94.5">
      <c r="A720" s="13">
        <v>19</v>
      </c>
      <c r="B720" s="14" t="s">
        <v>31</v>
      </c>
      <c r="C720" s="93" t="s">
        <v>30</v>
      </c>
      <c r="D720" s="25"/>
      <c r="E720" s="26"/>
      <c r="F720" s="27"/>
      <c r="G720" s="27"/>
      <c r="H720" s="27"/>
      <c r="I720" s="28"/>
      <c r="J720" s="29"/>
    </row>
    <row r="721" spans="1:14">
      <c r="A721" s="13"/>
      <c r="B721" s="14"/>
      <c r="C721" s="61" t="s">
        <v>338</v>
      </c>
      <c r="D721" s="25"/>
      <c r="E721" s="26"/>
      <c r="F721" s="27"/>
      <c r="G721" s="27"/>
      <c r="H721" s="27"/>
      <c r="I721" s="28"/>
      <c r="J721" s="29"/>
      <c r="N721" s="20" t="s">
        <v>367</v>
      </c>
    </row>
    <row r="722" spans="1:14">
      <c r="A722" s="13"/>
      <c r="B722" s="14"/>
      <c r="C722" s="15" t="s">
        <v>304</v>
      </c>
      <c r="D722" s="16"/>
      <c r="E722" s="43">
        <v>1</v>
      </c>
      <c r="F722" s="120">
        <v>6.49</v>
      </c>
      <c r="G722" s="120"/>
      <c r="H722" s="116">
        <v>3.88</v>
      </c>
      <c r="I722" s="18">
        <f>H722*F722*E722</f>
        <v>25.1812</v>
      </c>
      <c r="J722" s="29"/>
    </row>
    <row r="723" spans="1:14">
      <c r="A723" s="13"/>
      <c r="B723" s="14"/>
      <c r="C723" s="15" t="s">
        <v>160</v>
      </c>
      <c r="D723" s="16"/>
      <c r="E723" s="43">
        <v>1</v>
      </c>
      <c r="F723" s="120">
        <v>6.2</v>
      </c>
      <c r="G723" s="120"/>
      <c r="H723" s="116">
        <v>3.88</v>
      </c>
      <c r="I723" s="18">
        <f t="shared" ref="I723:I728" si="94">H723*F723*E723</f>
        <v>24.056000000000001</v>
      </c>
      <c r="J723" s="29"/>
    </row>
    <row r="724" spans="1:14">
      <c r="A724" s="13"/>
      <c r="B724" s="14"/>
      <c r="C724" s="15" t="s">
        <v>160</v>
      </c>
      <c r="D724" s="16"/>
      <c r="E724" s="43">
        <v>2</v>
      </c>
      <c r="F724" s="120">
        <v>1.5</v>
      </c>
      <c r="G724" s="120"/>
      <c r="H724" s="116">
        <v>3.88</v>
      </c>
      <c r="I724" s="18">
        <f t="shared" si="94"/>
        <v>11.64</v>
      </c>
      <c r="J724" s="29"/>
    </row>
    <row r="725" spans="1:14">
      <c r="A725" s="13"/>
      <c r="B725" s="14"/>
      <c r="C725" s="15" t="s">
        <v>286</v>
      </c>
      <c r="D725" s="16"/>
      <c r="E725" s="43">
        <v>2</v>
      </c>
      <c r="F725" s="120">
        <v>2.52</v>
      </c>
      <c r="G725" s="120"/>
      <c r="H725" s="116">
        <v>3.88</v>
      </c>
      <c r="I725" s="18">
        <f t="shared" si="94"/>
        <v>19.555199999999999</v>
      </c>
      <c r="J725" s="29"/>
    </row>
    <row r="726" spans="1:14">
      <c r="A726" s="13"/>
      <c r="B726" s="14"/>
      <c r="C726" s="15" t="s">
        <v>160</v>
      </c>
      <c r="D726" s="16"/>
      <c r="E726" s="43">
        <v>1</v>
      </c>
      <c r="F726" s="120">
        <v>1.05</v>
      </c>
      <c r="G726" s="120"/>
      <c r="H726" s="116">
        <v>3.88</v>
      </c>
      <c r="I726" s="18">
        <f t="shared" si="94"/>
        <v>4.0739999999999998</v>
      </c>
      <c r="J726" s="29"/>
    </row>
    <row r="727" spans="1:14">
      <c r="A727" s="13"/>
      <c r="B727" s="14"/>
      <c r="C727" s="61" t="s">
        <v>179</v>
      </c>
      <c r="D727" s="25"/>
      <c r="E727" s="26"/>
      <c r="F727" s="27"/>
      <c r="G727" s="27"/>
      <c r="H727" s="27"/>
      <c r="I727" s="18"/>
      <c r="J727" s="29"/>
    </row>
    <row r="728" spans="1:14">
      <c r="A728" s="13"/>
      <c r="B728" s="14"/>
      <c r="C728" s="117" t="s">
        <v>357</v>
      </c>
      <c r="E728" s="119">
        <v>-3</v>
      </c>
      <c r="F728" s="120">
        <v>1.8</v>
      </c>
      <c r="G728" s="120"/>
      <c r="H728" s="116">
        <v>2.25</v>
      </c>
      <c r="I728" s="18">
        <f t="shared" si="94"/>
        <v>-12.149999999999999</v>
      </c>
      <c r="J728" s="29"/>
    </row>
    <row r="729" spans="1:14">
      <c r="A729" s="13"/>
      <c r="B729" s="14"/>
      <c r="C729" s="69" t="s">
        <v>366</v>
      </c>
      <c r="D729" s="16"/>
      <c r="E729" s="17">
        <v>-4</v>
      </c>
      <c r="F729" s="120">
        <v>0.8</v>
      </c>
      <c r="G729" s="120"/>
      <c r="H729" s="116">
        <v>2.1</v>
      </c>
      <c r="I729" s="18">
        <f t="shared" ref="I729:I738" si="95">H729*F729*E729</f>
        <v>-6.7200000000000006</v>
      </c>
      <c r="J729" s="29"/>
    </row>
    <row r="730" spans="1:14">
      <c r="A730" s="13"/>
      <c r="B730" s="14"/>
      <c r="C730" s="61" t="s">
        <v>176</v>
      </c>
      <c r="D730" s="25"/>
      <c r="E730" s="26"/>
      <c r="F730" s="27"/>
      <c r="G730" s="27"/>
      <c r="H730" s="27"/>
      <c r="I730" s="28"/>
      <c r="J730" s="29"/>
    </row>
    <row r="731" spans="1:14">
      <c r="A731" s="13"/>
      <c r="B731" s="14"/>
      <c r="C731" s="15" t="s">
        <v>293</v>
      </c>
      <c r="D731" s="16"/>
      <c r="E731" s="43">
        <v>2</v>
      </c>
      <c r="F731" s="120">
        <v>2.52</v>
      </c>
      <c r="G731" s="120"/>
      <c r="H731" s="116">
        <v>3.58</v>
      </c>
      <c r="I731" s="18">
        <f t="shared" si="95"/>
        <v>18.043199999999999</v>
      </c>
      <c r="J731" s="29"/>
    </row>
    <row r="732" spans="1:14">
      <c r="A732" s="13"/>
      <c r="B732" s="14"/>
      <c r="C732" s="15" t="s">
        <v>160</v>
      </c>
      <c r="D732" s="16"/>
      <c r="E732" s="43">
        <v>2</v>
      </c>
      <c r="F732" s="120">
        <v>1.5</v>
      </c>
      <c r="G732" s="120"/>
      <c r="H732" s="116">
        <v>3.58</v>
      </c>
      <c r="I732" s="18">
        <f t="shared" si="95"/>
        <v>10.74</v>
      </c>
      <c r="J732" s="29"/>
    </row>
    <row r="733" spans="1:14">
      <c r="A733" s="13"/>
      <c r="B733" s="14"/>
      <c r="C733" s="15" t="s">
        <v>321</v>
      </c>
      <c r="D733" s="16"/>
      <c r="E733" s="43">
        <v>1</v>
      </c>
      <c r="F733" s="120">
        <v>3.37</v>
      </c>
      <c r="G733" s="120"/>
      <c r="H733" s="116">
        <v>3.58</v>
      </c>
      <c r="I733" s="18">
        <f t="shared" si="95"/>
        <v>12.0646</v>
      </c>
      <c r="J733" s="29"/>
    </row>
    <row r="734" spans="1:14">
      <c r="A734" s="13"/>
      <c r="B734" s="14"/>
      <c r="C734" s="15" t="s">
        <v>160</v>
      </c>
      <c r="D734" s="16"/>
      <c r="E734" s="43">
        <v>1</v>
      </c>
      <c r="F734" s="120">
        <v>1.2</v>
      </c>
      <c r="G734" s="120"/>
      <c r="H734" s="116">
        <v>3.58</v>
      </c>
      <c r="I734" s="18">
        <f t="shared" si="95"/>
        <v>4.2960000000000003</v>
      </c>
      <c r="J734" s="19"/>
    </row>
    <row r="735" spans="1:14">
      <c r="A735" s="13"/>
      <c r="B735" s="14"/>
      <c r="C735" s="15" t="s">
        <v>229</v>
      </c>
      <c r="D735" s="16"/>
      <c r="E735" s="43">
        <v>1</v>
      </c>
      <c r="F735" s="120">
        <v>1.05</v>
      </c>
      <c r="G735" s="120"/>
      <c r="H735" s="116">
        <v>3.58</v>
      </c>
      <c r="I735" s="18">
        <f t="shared" si="95"/>
        <v>3.7590000000000003</v>
      </c>
      <c r="J735" s="19"/>
    </row>
    <row r="736" spans="1:14">
      <c r="A736" s="13"/>
      <c r="B736" s="14"/>
      <c r="C736" s="60" t="s">
        <v>320</v>
      </c>
      <c r="D736" s="16"/>
      <c r="E736" s="17"/>
      <c r="F736" s="120"/>
      <c r="G736" s="120"/>
      <c r="H736" s="107"/>
      <c r="I736" s="18"/>
      <c r="J736" s="19"/>
    </row>
    <row r="737" spans="1:10">
      <c r="A737" s="13"/>
      <c r="B737" s="14"/>
      <c r="C737" s="15" t="s">
        <v>329</v>
      </c>
      <c r="D737" s="16"/>
      <c r="E737" s="43">
        <v>1</v>
      </c>
      <c r="F737" s="120">
        <v>6.27</v>
      </c>
      <c r="G737" s="120">
        <v>0.12</v>
      </c>
      <c r="H737" s="116">
        <v>3.58</v>
      </c>
      <c r="I737" s="18">
        <f t="shared" si="95"/>
        <v>22.4466</v>
      </c>
      <c r="J737" s="19"/>
    </row>
    <row r="738" spans="1:10">
      <c r="A738" s="13"/>
      <c r="B738" s="14"/>
      <c r="C738" s="15" t="s">
        <v>229</v>
      </c>
      <c r="D738" s="16"/>
      <c r="E738" s="43">
        <v>1</v>
      </c>
      <c r="F738" s="120">
        <v>1.05</v>
      </c>
      <c r="G738" s="120">
        <v>0.12</v>
      </c>
      <c r="H738" s="116">
        <v>3.58</v>
      </c>
      <c r="I738" s="18">
        <f t="shared" si="95"/>
        <v>3.7590000000000003</v>
      </c>
      <c r="J738" s="29"/>
    </row>
    <row r="739" spans="1:10">
      <c r="A739" s="13"/>
      <c r="B739" s="14"/>
      <c r="C739" s="102" t="s">
        <v>150</v>
      </c>
      <c r="D739" s="106"/>
      <c r="E739" s="77"/>
      <c r="F739" s="120"/>
      <c r="G739" s="120"/>
      <c r="H739" s="87"/>
      <c r="I739" s="18">
        <f>SUM(I722:I738)</f>
        <v>140.7448</v>
      </c>
      <c r="J739" s="19" t="s">
        <v>88</v>
      </c>
    </row>
    <row r="740" spans="1:10" s="30" customFormat="1">
      <c r="A740" s="22"/>
      <c r="B740" s="23"/>
      <c r="C740" s="100" t="s">
        <v>148</v>
      </c>
      <c r="D740" s="104"/>
      <c r="E740" s="105"/>
      <c r="F740" s="27"/>
      <c r="G740" s="27"/>
      <c r="H740" s="27"/>
      <c r="I740" s="28">
        <v>142</v>
      </c>
      <c r="J740" s="29" t="s">
        <v>88</v>
      </c>
    </row>
    <row r="741" spans="1:10">
      <c r="A741" s="13"/>
      <c r="B741" s="14"/>
      <c r="C741" s="24"/>
      <c r="D741" s="25"/>
      <c r="E741" s="26"/>
      <c r="F741" s="27"/>
      <c r="G741" s="27"/>
      <c r="H741" s="27"/>
      <c r="I741" s="28"/>
      <c r="J741" s="29"/>
    </row>
    <row r="742" spans="1:10" ht="63">
      <c r="A742" s="13">
        <v>20</v>
      </c>
      <c r="B742" s="14">
        <v>6.15</v>
      </c>
      <c r="C742" s="93" t="s">
        <v>32</v>
      </c>
      <c r="D742" s="16"/>
      <c r="E742" s="17"/>
      <c r="F742" s="120"/>
      <c r="G742" s="120"/>
      <c r="H742" s="87"/>
      <c r="I742" s="18"/>
      <c r="J742" s="19"/>
    </row>
    <row r="743" spans="1:10">
      <c r="A743" s="13"/>
      <c r="B743" s="14"/>
      <c r="C743" s="15" t="s">
        <v>185</v>
      </c>
      <c r="D743" s="16"/>
      <c r="E743" s="17"/>
      <c r="F743" s="120"/>
      <c r="G743" s="120"/>
      <c r="H743" s="87"/>
      <c r="I743" s="28">
        <f>I740</f>
        <v>142</v>
      </c>
      <c r="J743" s="29" t="s">
        <v>88</v>
      </c>
    </row>
    <row r="744" spans="1:10">
      <c r="A744" s="13"/>
      <c r="B744" s="14"/>
      <c r="C744" s="15"/>
      <c r="D744" s="16"/>
      <c r="E744" s="17"/>
      <c r="F744" s="120"/>
      <c r="G744" s="120"/>
      <c r="H744" s="116"/>
      <c r="I744" s="28"/>
      <c r="J744" s="29"/>
    </row>
    <row r="745" spans="1:10" ht="157.5" customHeight="1">
      <c r="A745" s="13">
        <v>21</v>
      </c>
      <c r="B745" s="14" t="s">
        <v>372</v>
      </c>
      <c r="C745" s="93" t="s">
        <v>371</v>
      </c>
      <c r="D745" s="16"/>
      <c r="E745" s="17"/>
      <c r="F745" s="120"/>
      <c r="G745" s="120"/>
      <c r="H745" s="116"/>
      <c r="I745" s="28"/>
      <c r="J745" s="29"/>
    </row>
    <row r="746" spans="1:10">
      <c r="A746" s="13"/>
      <c r="B746" s="14"/>
      <c r="C746" s="15" t="s">
        <v>373</v>
      </c>
      <c r="D746" s="16"/>
      <c r="E746" s="17">
        <v>2</v>
      </c>
      <c r="F746" s="120">
        <v>41.9</v>
      </c>
      <c r="G746" s="120">
        <v>0.2</v>
      </c>
      <c r="H746" s="116">
        <v>3</v>
      </c>
      <c r="I746" s="18">
        <f>H746*G746*F746*E746</f>
        <v>50.280000000000008</v>
      </c>
      <c r="J746" s="29"/>
    </row>
    <row r="747" spans="1:10">
      <c r="A747" s="13"/>
      <c r="B747" s="14"/>
      <c r="C747" s="15" t="s">
        <v>374</v>
      </c>
      <c r="D747" s="16"/>
      <c r="E747" s="17">
        <v>1</v>
      </c>
      <c r="F747" s="120">
        <v>17.5</v>
      </c>
      <c r="G747" s="120">
        <v>0.2</v>
      </c>
      <c r="H747" s="116">
        <v>3</v>
      </c>
      <c r="I747" s="18">
        <f>H747*G747*F747*E747</f>
        <v>10.500000000000002</v>
      </c>
      <c r="J747" s="29"/>
    </row>
    <row r="748" spans="1:10">
      <c r="A748" s="13"/>
      <c r="B748" s="14"/>
      <c r="C748" s="15" t="s">
        <v>430</v>
      </c>
      <c r="D748" s="16"/>
      <c r="E748" s="17">
        <v>1</v>
      </c>
      <c r="F748" s="125">
        <v>26.92</v>
      </c>
      <c r="G748" s="125">
        <v>0.2</v>
      </c>
      <c r="H748" s="125">
        <v>3</v>
      </c>
      <c r="I748" s="18">
        <f>H748*G748*F748*E748</f>
        <v>16.152000000000005</v>
      </c>
      <c r="J748" s="29"/>
    </row>
    <row r="749" spans="1:10">
      <c r="A749" s="13"/>
      <c r="B749" s="14"/>
      <c r="C749" s="15" t="s">
        <v>431</v>
      </c>
      <c r="D749" s="16"/>
      <c r="E749" s="17">
        <v>2</v>
      </c>
      <c r="F749" s="125">
        <v>4.38</v>
      </c>
      <c r="G749" s="125">
        <v>0.2</v>
      </c>
      <c r="H749" s="125">
        <v>3</v>
      </c>
      <c r="I749" s="18">
        <f>H749*G749*F749*E749</f>
        <v>5.2560000000000002</v>
      </c>
      <c r="J749" s="29"/>
    </row>
    <row r="750" spans="1:10">
      <c r="A750" s="13"/>
      <c r="B750" s="14"/>
      <c r="C750" s="15" t="s">
        <v>150</v>
      </c>
      <c r="D750" s="16"/>
      <c r="E750" s="17"/>
      <c r="F750" s="120"/>
      <c r="G750" s="120"/>
      <c r="H750" s="116"/>
      <c r="I750" s="18">
        <f>SUM(I746:I749)</f>
        <v>82.188000000000017</v>
      </c>
      <c r="J750" s="29"/>
    </row>
    <row r="751" spans="1:10">
      <c r="A751" s="13"/>
      <c r="B751" s="14"/>
      <c r="C751" s="15" t="s">
        <v>148</v>
      </c>
      <c r="D751" s="16"/>
      <c r="E751" s="17"/>
      <c r="F751" s="120"/>
      <c r="G751" s="120"/>
      <c r="H751" s="116"/>
      <c r="I751" s="28">
        <v>83</v>
      </c>
      <c r="J751" s="29" t="s">
        <v>11</v>
      </c>
    </row>
    <row r="752" spans="1:10">
      <c r="A752" s="13"/>
      <c r="B752" s="14"/>
      <c r="C752" s="15"/>
      <c r="D752" s="16"/>
      <c r="E752" s="17"/>
      <c r="F752" s="120"/>
      <c r="G752" s="120"/>
      <c r="H752" s="116"/>
      <c r="I752" s="28"/>
      <c r="J752" s="29"/>
    </row>
    <row r="753" spans="1:10" ht="329.25" customHeight="1">
      <c r="A753" s="13">
        <v>22</v>
      </c>
      <c r="B753" s="14" t="s">
        <v>33</v>
      </c>
      <c r="C753" s="93" t="s">
        <v>234</v>
      </c>
      <c r="D753" s="16"/>
      <c r="E753" s="17"/>
      <c r="F753" s="120"/>
      <c r="G753" s="120"/>
      <c r="H753" s="87"/>
      <c r="I753" s="18"/>
      <c r="J753" s="19"/>
    </row>
    <row r="754" spans="1:10">
      <c r="A754" s="13"/>
      <c r="B754" s="14"/>
      <c r="C754" s="62" t="s">
        <v>368</v>
      </c>
      <c r="D754" s="16"/>
      <c r="E754" s="17"/>
      <c r="F754" s="120"/>
      <c r="G754" s="120"/>
      <c r="H754" s="87"/>
      <c r="I754" s="18"/>
      <c r="J754" s="19"/>
    </row>
    <row r="755" spans="1:10">
      <c r="A755" s="13"/>
      <c r="B755" s="14"/>
      <c r="C755" s="38" t="s">
        <v>231</v>
      </c>
      <c r="D755" s="16"/>
      <c r="E755" s="17">
        <v>25</v>
      </c>
      <c r="F755" s="120">
        <v>1.53</v>
      </c>
      <c r="G755" s="120">
        <v>0.33</v>
      </c>
      <c r="H755" s="87"/>
      <c r="I755" s="130">
        <f t="shared" ref="I755:I757" si="96">G755*F755*E755</f>
        <v>12.6225</v>
      </c>
      <c r="J755" s="19"/>
    </row>
    <row r="756" spans="1:10">
      <c r="A756" s="13"/>
      <c r="B756" s="14"/>
      <c r="C756" s="38" t="s">
        <v>232</v>
      </c>
      <c r="D756" s="16"/>
      <c r="E756" s="17">
        <v>27</v>
      </c>
      <c r="F756" s="120">
        <v>1.5</v>
      </c>
      <c r="G756" s="120">
        <v>0.15</v>
      </c>
      <c r="H756" s="87"/>
      <c r="I756" s="130">
        <f t="shared" si="96"/>
        <v>6.0749999999999993</v>
      </c>
      <c r="J756" s="19"/>
    </row>
    <row r="757" spans="1:10">
      <c r="A757" s="13"/>
      <c r="B757" s="14"/>
      <c r="C757" s="38" t="s">
        <v>186</v>
      </c>
      <c r="D757" s="16"/>
      <c r="E757" s="17">
        <v>1</v>
      </c>
      <c r="F757" s="120">
        <v>3.4</v>
      </c>
      <c r="G757" s="120">
        <v>1.75</v>
      </c>
      <c r="H757" s="87"/>
      <c r="I757" s="130">
        <f t="shared" si="96"/>
        <v>5.95</v>
      </c>
      <c r="J757" s="19"/>
    </row>
    <row r="758" spans="1:10">
      <c r="A758" s="13"/>
      <c r="B758" s="14"/>
      <c r="C758" s="38" t="s">
        <v>369</v>
      </c>
      <c r="D758" s="16"/>
      <c r="E758" s="17">
        <v>1</v>
      </c>
      <c r="F758" s="120">
        <v>0.65</v>
      </c>
      <c r="G758" s="120">
        <v>2.4</v>
      </c>
      <c r="H758" s="116"/>
      <c r="I758" s="130">
        <f t="shared" ref="I758" si="97">G758*F758*E758</f>
        <v>1.56</v>
      </c>
      <c r="J758" s="19"/>
    </row>
    <row r="759" spans="1:10">
      <c r="A759" s="13"/>
      <c r="B759" s="14"/>
      <c r="C759" s="38" t="s">
        <v>160</v>
      </c>
      <c r="D759" s="16"/>
      <c r="E759" s="17">
        <v>1</v>
      </c>
      <c r="F759" s="120">
        <v>0.65</v>
      </c>
      <c r="G759" s="120">
        <v>2.4</v>
      </c>
      <c r="H759" s="116"/>
      <c r="I759" s="130">
        <f t="shared" ref="I759" si="98">G759*F759*E759</f>
        <v>1.56</v>
      </c>
      <c r="J759" s="19"/>
    </row>
    <row r="760" spans="1:10">
      <c r="A760" s="13"/>
      <c r="B760" s="14"/>
      <c r="C760" s="62" t="s">
        <v>176</v>
      </c>
      <c r="D760" s="16"/>
      <c r="E760" s="17"/>
      <c r="F760" s="120"/>
      <c r="G760" s="120"/>
      <c r="H760" s="116"/>
      <c r="I760" s="130"/>
      <c r="J760" s="19"/>
    </row>
    <row r="761" spans="1:10">
      <c r="A761" s="13"/>
      <c r="B761" s="14"/>
      <c r="C761" s="38" t="s">
        <v>231</v>
      </c>
      <c r="D761" s="16"/>
      <c r="E761" s="17">
        <v>23</v>
      </c>
      <c r="F761" s="120">
        <v>1.53</v>
      </c>
      <c r="G761" s="120">
        <v>0.33</v>
      </c>
      <c r="H761" s="87"/>
      <c r="I761" s="130">
        <f t="shared" ref="I761:I768" si="99">G761*F761*E761</f>
        <v>11.6127</v>
      </c>
      <c r="J761" s="19"/>
    </row>
    <row r="762" spans="1:10">
      <c r="A762" s="13"/>
      <c r="B762" s="14"/>
      <c r="C762" s="38" t="s">
        <v>232</v>
      </c>
      <c r="D762" s="16"/>
      <c r="E762" s="17">
        <v>25</v>
      </c>
      <c r="F762" s="120">
        <v>1.5</v>
      </c>
      <c r="G762" s="120">
        <v>0.15</v>
      </c>
      <c r="H762" s="87"/>
      <c r="I762" s="130">
        <f t="shared" si="99"/>
        <v>5.6249999999999991</v>
      </c>
      <c r="J762" s="19"/>
    </row>
    <row r="763" spans="1:10">
      <c r="A763" s="13"/>
      <c r="B763" s="14"/>
      <c r="C763" s="38" t="s">
        <v>186</v>
      </c>
      <c r="D763" s="16"/>
      <c r="E763" s="17">
        <v>1</v>
      </c>
      <c r="F763" s="120">
        <v>3.4</v>
      </c>
      <c r="G763" s="120">
        <v>1.75</v>
      </c>
      <c r="H763" s="87"/>
      <c r="I763" s="130">
        <f t="shared" si="99"/>
        <v>5.95</v>
      </c>
      <c r="J763" s="19"/>
    </row>
    <row r="764" spans="1:10">
      <c r="A764" s="13"/>
      <c r="B764" s="14"/>
      <c r="C764" s="38" t="s">
        <v>369</v>
      </c>
      <c r="D764" s="16"/>
      <c r="E764" s="17">
        <v>1</v>
      </c>
      <c r="F764" s="120">
        <v>0.65</v>
      </c>
      <c r="G764" s="120">
        <v>2.4</v>
      </c>
      <c r="H764" s="116"/>
      <c r="I764" s="130">
        <f t="shared" si="99"/>
        <v>1.56</v>
      </c>
      <c r="J764" s="19"/>
    </row>
    <row r="765" spans="1:10">
      <c r="A765" s="13"/>
      <c r="B765" s="14"/>
      <c r="C765" s="38" t="s">
        <v>160</v>
      </c>
      <c r="D765" s="16"/>
      <c r="E765" s="17">
        <v>1</v>
      </c>
      <c r="F765" s="120">
        <v>0.65</v>
      </c>
      <c r="G765" s="120">
        <v>2.4</v>
      </c>
      <c r="H765" s="116"/>
      <c r="I765" s="130">
        <f t="shared" si="99"/>
        <v>1.56</v>
      </c>
      <c r="J765" s="19"/>
    </row>
    <row r="766" spans="1:10">
      <c r="A766" s="13"/>
      <c r="B766" s="14"/>
      <c r="C766" s="38" t="s">
        <v>402</v>
      </c>
      <c r="D766" s="16"/>
      <c r="E766" s="17">
        <v>2</v>
      </c>
      <c r="F766" s="120">
        <v>6.3</v>
      </c>
      <c r="G766" s="120">
        <v>0.33</v>
      </c>
      <c r="H766" s="120"/>
      <c r="I766" s="130">
        <f t="shared" si="99"/>
        <v>4.1580000000000004</v>
      </c>
      <c r="J766" s="19"/>
    </row>
    <row r="767" spans="1:10">
      <c r="A767" s="13"/>
      <c r="B767" s="14"/>
      <c r="C767" s="38" t="s">
        <v>403</v>
      </c>
      <c r="D767" s="16"/>
      <c r="E767" s="17">
        <v>3</v>
      </c>
      <c r="F767" s="120">
        <v>6.3</v>
      </c>
      <c r="G767" s="120">
        <v>0.15</v>
      </c>
      <c r="H767" s="120"/>
      <c r="I767" s="130">
        <f t="shared" si="99"/>
        <v>2.835</v>
      </c>
      <c r="J767" s="19"/>
    </row>
    <row r="768" spans="1:10">
      <c r="A768" s="13"/>
      <c r="B768" s="14"/>
      <c r="C768" s="38" t="s">
        <v>404</v>
      </c>
      <c r="D768" s="16"/>
      <c r="E768" s="17">
        <v>1</v>
      </c>
      <c r="F768" s="120">
        <v>6.3</v>
      </c>
      <c r="G768" s="120">
        <v>1.2</v>
      </c>
      <c r="H768" s="120"/>
      <c r="I768" s="130">
        <f t="shared" si="99"/>
        <v>7.56</v>
      </c>
      <c r="J768" s="19"/>
    </row>
    <row r="769" spans="1:10">
      <c r="A769" s="13"/>
      <c r="B769" s="14"/>
      <c r="C769" s="62" t="s">
        <v>405</v>
      </c>
      <c r="D769" s="16"/>
      <c r="E769" s="17"/>
      <c r="F769" s="120"/>
      <c r="G769" s="120"/>
      <c r="H769" s="120"/>
      <c r="I769" s="130"/>
      <c r="J769" s="19"/>
    </row>
    <row r="770" spans="1:10">
      <c r="A770" s="13"/>
      <c r="B770" s="14"/>
      <c r="C770" s="38" t="s">
        <v>231</v>
      </c>
      <c r="D770" s="16"/>
      <c r="E770" s="17">
        <v>23</v>
      </c>
      <c r="F770" s="120">
        <v>1.53</v>
      </c>
      <c r="G770" s="120">
        <v>0.33</v>
      </c>
      <c r="H770" s="120"/>
      <c r="I770" s="130">
        <f t="shared" ref="I770:I772" si="100">G770*F770*E770</f>
        <v>11.6127</v>
      </c>
      <c r="J770" s="19"/>
    </row>
    <row r="771" spans="1:10">
      <c r="A771" s="13"/>
      <c r="B771" s="14"/>
      <c r="C771" s="38" t="s">
        <v>232</v>
      </c>
      <c r="D771" s="16"/>
      <c r="E771" s="17">
        <v>25</v>
      </c>
      <c r="F771" s="120">
        <v>1.5</v>
      </c>
      <c r="G771" s="120">
        <v>0.15</v>
      </c>
      <c r="H771" s="120"/>
      <c r="I771" s="130">
        <f t="shared" si="100"/>
        <v>5.6249999999999991</v>
      </c>
      <c r="J771" s="19"/>
    </row>
    <row r="772" spans="1:10">
      <c r="A772" s="13"/>
      <c r="B772" s="14"/>
      <c r="C772" s="38" t="s">
        <v>186</v>
      </c>
      <c r="D772" s="16"/>
      <c r="E772" s="17">
        <v>1</v>
      </c>
      <c r="F772" s="120">
        <v>3.4</v>
      </c>
      <c r="G772" s="120">
        <v>1.75</v>
      </c>
      <c r="H772" s="120"/>
      <c r="I772" s="130">
        <f t="shared" si="100"/>
        <v>5.95</v>
      </c>
      <c r="J772" s="19"/>
    </row>
    <row r="773" spans="1:10">
      <c r="A773" s="13"/>
      <c r="B773" s="14"/>
      <c r="C773" s="62" t="s">
        <v>175</v>
      </c>
      <c r="D773" s="16"/>
      <c r="E773" s="17"/>
      <c r="F773" s="120"/>
      <c r="G773" s="120"/>
      <c r="H773" s="87"/>
      <c r="I773" s="18"/>
      <c r="J773" s="19"/>
    </row>
    <row r="774" spans="1:10">
      <c r="A774" s="13"/>
      <c r="B774" s="14"/>
      <c r="C774" s="38" t="s">
        <v>370</v>
      </c>
      <c r="D774" s="16"/>
      <c r="E774" s="17">
        <v>1</v>
      </c>
      <c r="F774" s="120">
        <v>3.4</v>
      </c>
      <c r="G774" s="120">
        <v>1.8</v>
      </c>
      <c r="H774" s="87"/>
      <c r="I774" s="130">
        <f t="shared" ref="I774" si="101">G774*F774*E774</f>
        <v>6.12</v>
      </c>
      <c r="J774" s="19"/>
    </row>
    <row r="775" spans="1:10">
      <c r="A775" s="13"/>
      <c r="B775" s="14"/>
      <c r="C775" s="38" t="s">
        <v>150</v>
      </c>
      <c r="D775" s="16"/>
      <c r="E775" s="17"/>
      <c r="F775" s="120"/>
      <c r="G775" s="120"/>
      <c r="H775" s="87"/>
      <c r="I775" s="18">
        <f>SUM(I755:I774)</f>
        <v>97.935900000000018</v>
      </c>
      <c r="J775" s="19"/>
    </row>
    <row r="776" spans="1:10" s="30" customFormat="1">
      <c r="A776" s="22"/>
      <c r="B776" s="23"/>
      <c r="C776" s="62" t="s">
        <v>188</v>
      </c>
      <c r="D776" s="25"/>
      <c r="E776" s="26"/>
      <c r="F776" s="27"/>
      <c r="G776" s="27"/>
      <c r="H776" s="27"/>
      <c r="I776" s="28">
        <v>100</v>
      </c>
      <c r="J776" s="29" t="s">
        <v>88</v>
      </c>
    </row>
    <row r="777" spans="1:10">
      <c r="A777" s="13"/>
      <c r="B777" s="14"/>
      <c r="C777" s="38"/>
      <c r="D777" s="16"/>
      <c r="E777" s="17"/>
      <c r="F777" s="120"/>
      <c r="G777" s="120"/>
      <c r="H777" s="116"/>
      <c r="I777" s="18"/>
      <c r="J777" s="19"/>
    </row>
    <row r="778" spans="1:10" ht="160.5" customHeight="1">
      <c r="A778" s="13">
        <v>23</v>
      </c>
      <c r="B778" s="14">
        <v>8.5</v>
      </c>
      <c r="C778" s="93" t="s">
        <v>34</v>
      </c>
      <c r="D778" s="16"/>
      <c r="E778" s="17"/>
      <c r="F778" s="120"/>
      <c r="G778" s="120"/>
      <c r="H778" s="87"/>
      <c r="I778" s="18"/>
      <c r="J778" s="19"/>
    </row>
    <row r="779" spans="1:10" ht="15" customHeight="1">
      <c r="A779" s="13"/>
      <c r="B779" s="14"/>
      <c r="C779" s="38" t="s">
        <v>189</v>
      </c>
      <c r="D779" s="16"/>
      <c r="E779" s="17"/>
      <c r="F779" s="120"/>
      <c r="G779" s="120"/>
      <c r="H779" s="87"/>
      <c r="I779" s="18"/>
      <c r="J779" s="19"/>
    </row>
    <row r="780" spans="1:10" ht="15" customHeight="1">
      <c r="A780" s="13"/>
      <c r="B780" s="14"/>
      <c r="C780" s="38" t="s">
        <v>170</v>
      </c>
      <c r="D780" s="16"/>
      <c r="E780" s="17">
        <v>4</v>
      </c>
      <c r="F780" s="120"/>
      <c r="G780" s="120"/>
      <c r="H780" s="87"/>
      <c r="I780" s="18">
        <f>E780</f>
        <v>4</v>
      </c>
      <c r="J780" s="19"/>
    </row>
    <row r="781" spans="1:10" ht="15" customHeight="1">
      <c r="A781" s="13"/>
      <c r="B781" s="14"/>
      <c r="C781" s="39" t="s">
        <v>150</v>
      </c>
      <c r="D781" s="25"/>
      <c r="E781" s="26"/>
      <c r="F781" s="27"/>
      <c r="G781" s="27"/>
      <c r="H781" s="27"/>
      <c r="I781" s="28">
        <f>SUM(I780:I780)</f>
        <v>4</v>
      </c>
      <c r="J781" s="29" t="s">
        <v>190</v>
      </c>
    </row>
    <row r="782" spans="1:10" ht="15" customHeight="1">
      <c r="A782" s="13"/>
      <c r="B782" s="14"/>
      <c r="C782" s="38"/>
      <c r="D782" s="16"/>
      <c r="E782" s="17"/>
      <c r="F782" s="120"/>
      <c r="G782" s="120"/>
      <c r="H782" s="116"/>
      <c r="I782" s="18"/>
      <c r="J782" s="19"/>
    </row>
    <row r="783" spans="1:10" ht="141.75">
      <c r="A783" s="13">
        <v>24</v>
      </c>
      <c r="B783" s="14" t="s">
        <v>36</v>
      </c>
      <c r="C783" s="93" t="s">
        <v>35</v>
      </c>
      <c r="D783" s="16"/>
      <c r="E783" s="17"/>
      <c r="F783" s="120"/>
      <c r="G783" s="120"/>
      <c r="H783" s="87"/>
      <c r="I783" s="18"/>
      <c r="J783" s="19"/>
    </row>
    <row r="784" spans="1:10">
      <c r="A784" s="13"/>
      <c r="B784" s="14"/>
      <c r="C784" s="15" t="s">
        <v>181</v>
      </c>
      <c r="D784" s="16"/>
      <c r="E784" s="17">
        <v>17</v>
      </c>
      <c r="F784" s="120">
        <v>1.8</v>
      </c>
      <c r="G784" s="120"/>
      <c r="H784" s="87">
        <v>1.5</v>
      </c>
      <c r="I784" s="18">
        <f>H784*F784*E784</f>
        <v>45.900000000000006</v>
      </c>
      <c r="J784" s="19"/>
    </row>
    <row r="785" spans="1:10">
      <c r="A785" s="13"/>
      <c r="B785" s="14"/>
      <c r="C785" s="15" t="s">
        <v>191</v>
      </c>
      <c r="D785" s="16"/>
      <c r="E785" s="17">
        <v>9</v>
      </c>
      <c r="F785" s="120">
        <v>0.9</v>
      </c>
      <c r="G785" s="120"/>
      <c r="H785" s="87">
        <v>0.6</v>
      </c>
      <c r="I785" s="18">
        <f t="shared" ref="I785" si="102">H785*F785*E785</f>
        <v>4.8600000000000003</v>
      </c>
      <c r="J785" s="19"/>
    </row>
    <row r="786" spans="1:10">
      <c r="A786" s="13"/>
      <c r="B786" s="14"/>
      <c r="C786" s="15" t="s">
        <v>150</v>
      </c>
      <c r="D786" s="16"/>
      <c r="E786" s="17"/>
      <c r="F786" s="120"/>
      <c r="G786" s="120"/>
      <c r="H786" s="87"/>
      <c r="I786" s="18">
        <f>SUM(I784:I785)</f>
        <v>50.760000000000005</v>
      </c>
      <c r="J786" s="19" t="s">
        <v>88</v>
      </c>
    </row>
    <row r="787" spans="1:10">
      <c r="A787" s="13"/>
      <c r="B787" s="14"/>
      <c r="C787" s="15" t="s">
        <v>192</v>
      </c>
      <c r="D787" s="16"/>
      <c r="E787" s="17"/>
      <c r="F787" s="120">
        <f>I786</f>
        <v>50.760000000000005</v>
      </c>
      <c r="G787" s="120">
        <v>15</v>
      </c>
      <c r="H787" s="87"/>
      <c r="I787" s="18">
        <f>G787*F787</f>
        <v>761.40000000000009</v>
      </c>
      <c r="J787" s="19"/>
    </row>
    <row r="788" spans="1:10">
      <c r="A788" s="13"/>
      <c r="B788" s="14"/>
      <c r="C788" s="24" t="s">
        <v>148</v>
      </c>
      <c r="D788" s="16"/>
      <c r="E788" s="17"/>
      <c r="F788" s="120"/>
      <c r="G788" s="120"/>
      <c r="H788" s="87"/>
      <c r="I788" s="28">
        <v>762</v>
      </c>
      <c r="J788" s="29" t="s">
        <v>27</v>
      </c>
    </row>
    <row r="789" spans="1:10">
      <c r="A789" s="13"/>
      <c r="B789" s="14"/>
      <c r="C789" s="15"/>
      <c r="D789" s="16"/>
      <c r="E789" s="17"/>
      <c r="F789" s="120"/>
      <c r="G789" s="120"/>
      <c r="H789" s="116"/>
      <c r="I789" s="18"/>
      <c r="J789" s="19"/>
    </row>
    <row r="790" spans="1:10" ht="173.25">
      <c r="A790" s="13">
        <v>25</v>
      </c>
      <c r="B790" s="14">
        <v>9.84</v>
      </c>
      <c r="C790" s="93" t="s">
        <v>37</v>
      </c>
      <c r="D790" s="16"/>
      <c r="E790" s="17"/>
      <c r="F790" s="120"/>
      <c r="G790" s="120"/>
      <c r="H790" s="87"/>
      <c r="I790" s="18"/>
      <c r="J790" s="19"/>
    </row>
    <row r="791" spans="1:10" ht="16.5" customHeight="1">
      <c r="A791" s="13"/>
      <c r="B791" s="14"/>
      <c r="C791" s="15" t="s">
        <v>375</v>
      </c>
      <c r="D791" s="16">
        <v>2</v>
      </c>
      <c r="E791" s="17">
        <v>6</v>
      </c>
      <c r="F791" s="120"/>
      <c r="G791" s="120"/>
      <c r="H791" s="87"/>
      <c r="I791" s="18">
        <f>E791*D791</f>
        <v>12</v>
      </c>
      <c r="J791" s="19"/>
    </row>
    <row r="792" spans="1:10" ht="16.5" customHeight="1">
      <c r="A792" s="13"/>
      <c r="B792" s="14"/>
      <c r="C792" s="15" t="s">
        <v>180</v>
      </c>
      <c r="D792" s="16">
        <v>1</v>
      </c>
      <c r="E792" s="17">
        <v>10</v>
      </c>
      <c r="F792" s="120"/>
      <c r="G792" s="120"/>
      <c r="H792" s="87"/>
      <c r="I792" s="18">
        <f t="shared" ref="I792" si="103">E792*D792</f>
        <v>10</v>
      </c>
      <c r="J792" s="19"/>
    </row>
    <row r="793" spans="1:10" s="30" customFormat="1" ht="16.5" customHeight="1">
      <c r="A793" s="22"/>
      <c r="B793" s="23"/>
      <c r="C793" s="24" t="s">
        <v>174</v>
      </c>
      <c r="D793" s="25"/>
      <c r="E793" s="26"/>
      <c r="F793" s="27"/>
      <c r="G793" s="27"/>
      <c r="H793" s="27"/>
      <c r="I793" s="28">
        <f>SUM(I791:I792)</f>
        <v>22</v>
      </c>
      <c r="J793" s="29" t="s">
        <v>194</v>
      </c>
    </row>
    <row r="794" spans="1:10" s="30" customFormat="1" ht="16.5" customHeight="1">
      <c r="A794" s="22"/>
      <c r="B794" s="23"/>
      <c r="C794" s="24"/>
      <c r="D794" s="25"/>
      <c r="E794" s="26"/>
      <c r="F794" s="27"/>
      <c r="G794" s="27"/>
      <c r="H794" s="27"/>
      <c r="I794" s="28"/>
      <c r="J794" s="29"/>
    </row>
    <row r="795" spans="1:10" ht="318" customHeight="1">
      <c r="A795" s="13">
        <v>26</v>
      </c>
      <c r="B795" s="14" t="s">
        <v>377</v>
      </c>
      <c r="C795" s="93" t="s">
        <v>376</v>
      </c>
      <c r="D795" s="16"/>
      <c r="E795" s="17"/>
      <c r="F795" s="120"/>
      <c r="G795" s="120"/>
      <c r="H795" s="87"/>
      <c r="I795" s="18"/>
      <c r="J795" s="19"/>
    </row>
    <row r="796" spans="1:10" ht="16.5" customHeight="1">
      <c r="A796" s="13"/>
      <c r="B796" s="14"/>
      <c r="C796" s="38" t="s">
        <v>366</v>
      </c>
      <c r="D796" s="16"/>
      <c r="E796" s="17">
        <v>8</v>
      </c>
      <c r="F796" s="120">
        <v>5</v>
      </c>
      <c r="G796" s="120"/>
      <c r="H796" s="87"/>
      <c r="I796" s="18">
        <f>F796*E796</f>
        <v>40</v>
      </c>
      <c r="J796" s="19"/>
    </row>
    <row r="797" spans="1:10" ht="16.5" customHeight="1">
      <c r="A797" s="13"/>
      <c r="B797" s="14"/>
      <c r="C797" s="62" t="s">
        <v>150</v>
      </c>
      <c r="D797" s="25"/>
      <c r="E797" s="26"/>
      <c r="F797" s="27"/>
      <c r="G797" s="27"/>
      <c r="H797" s="27"/>
      <c r="I797" s="28">
        <v>40</v>
      </c>
      <c r="J797" s="29" t="s">
        <v>149</v>
      </c>
    </row>
    <row r="798" spans="1:10" ht="16.5" customHeight="1">
      <c r="A798" s="13"/>
      <c r="B798" s="14"/>
      <c r="C798" s="38"/>
      <c r="D798" s="16"/>
      <c r="E798" s="17"/>
      <c r="F798" s="120"/>
      <c r="G798" s="120"/>
      <c r="H798" s="87"/>
      <c r="I798" s="18"/>
      <c r="J798" s="19"/>
    </row>
    <row r="799" spans="1:10" ht="270.75" customHeight="1">
      <c r="A799" s="13">
        <v>27</v>
      </c>
      <c r="B799" s="14" t="s">
        <v>380</v>
      </c>
      <c r="C799" s="93" t="s">
        <v>378</v>
      </c>
      <c r="D799" s="16"/>
      <c r="E799" s="17"/>
      <c r="F799" s="120"/>
      <c r="G799" s="120"/>
      <c r="H799" s="87"/>
      <c r="I799" s="18"/>
      <c r="J799" s="19"/>
    </row>
    <row r="800" spans="1:10" ht="303" customHeight="1">
      <c r="A800" s="13"/>
      <c r="B800" s="14"/>
      <c r="C800" s="93" t="s">
        <v>379</v>
      </c>
      <c r="D800" s="16"/>
      <c r="E800" s="17"/>
      <c r="F800" s="120"/>
      <c r="G800" s="120"/>
      <c r="H800" s="87"/>
      <c r="I800" s="18"/>
      <c r="J800" s="19"/>
    </row>
    <row r="801" spans="1:10">
      <c r="A801" s="13"/>
      <c r="B801" s="14"/>
      <c r="C801" s="38" t="s">
        <v>183</v>
      </c>
      <c r="D801" s="16"/>
      <c r="E801" s="17">
        <v>6</v>
      </c>
      <c r="F801" s="120">
        <v>0.8</v>
      </c>
      <c r="G801" s="120"/>
      <c r="H801" s="87">
        <v>2.1</v>
      </c>
      <c r="I801" s="18">
        <f>H801*F801*E801</f>
        <v>10.080000000000002</v>
      </c>
      <c r="J801" s="19"/>
    </row>
    <row r="802" spans="1:10" s="30" customFormat="1">
      <c r="A802" s="22"/>
      <c r="B802" s="23"/>
      <c r="C802" s="39" t="s">
        <v>148</v>
      </c>
      <c r="D802" s="25"/>
      <c r="E802" s="26"/>
      <c r="F802" s="27"/>
      <c r="G802" s="27"/>
      <c r="H802" s="27"/>
      <c r="I802" s="28">
        <v>10.5</v>
      </c>
      <c r="J802" s="29" t="s">
        <v>88</v>
      </c>
    </row>
    <row r="803" spans="1:10">
      <c r="A803" s="13"/>
      <c r="B803" s="14"/>
      <c r="C803" s="38"/>
      <c r="D803" s="16"/>
      <c r="E803" s="17"/>
      <c r="F803" s="120"/>
      <c r="G803" s="120"/>
      <c r="H803" s="87"/>
      <c r="I803" s="18"/>
      <c r="J803" s="19"/>
    </row>
    <row r="804" spans="1:10" ht="126">
      <c r="A804" s="13">
        <v>29</v>
      </c>
      <c r="B804" s="14">
        <v>10.17</v>
      </c>
      <c r="C804" s="93" t="s">
        <v>42</v>
      </c>
      <c r="D804" s="16"/>
      <c r="E804" s="17"/>
      <c r="F804" s="120"/>
      <c r="G804" s="120"/>
      <c r="H804" s="87"/>
      <c r="I804" s="18"/>
      <c r="J804" s="19"/>
    </row>
    <row r="805" spans="1:10">
      <c r="A805" s="13"/>
      <c r="B805" s="14"/>
      <c r="C805" s="15" t="s">
        <v>328</v>
      </c>
      <c r="D805" s="16"/>
      <c r="E805" s="17">
        <v>30</v>
      </c>
      <c r="F805" s="120"/>
      <c r="G805" s="120"/>
      <c r="H805" s="116"/>
      <c r="I805" s="18">
        <f>E805</f>
        <v>30</v>
      </c>
      <c r="J805" s="19"/>
    </row>
    <row r="806" spans="1:10">
      <c r="A806" s="13"/>
      <c r="B806" s="14"/>
      <c r="C806" s="15" t="s">
        <v>176</v>
      </c>
      <c r="D806" s="16"/>
      <c r="E806" s="17">
        <v>7</v>
      </c>
      <c r="F806" s="120"/>
      <c r="G806" s="120"/>
      <c r="H806" s="87"/>
      <c r="I806" s="18">
        <f>E806</f>
        <v>7</v>
      </c>
      <c r="J806" s="19"/>
    </row>
    <row r="807" spans="1:10">
      <c r="A807" s="13"/>
      <c r="B807" s="14"/>
      <c r="C807" s="15" t="s">
        <v>175</v>
      </c>
      <c r="D807" s="16"/>
      <c r="E807" s="17">
        <v>6</v>
      </c>
      <c r="F807" s="120"/>
      <c r="G807" s="120"/>
      <c r="H807" s="87"/>
      <c r="I807" s="18">
        <f t="shared" ref="I807" si="104">E807</f>
        <v>6</v>
      </c>
      <c r="J807" s="19"/>
    </row>
    <row r="808" spans="1:10">
      <c r="A808" s="13"/>
      <c r="B808" s="14"/>
      <c r="C808" s="21" t="s">
        <v>174</v>
      </c>
      <c r="D808" s="16"/>
      <c r="E808" s="17"/>
      <c r="F808" s="120"/>
      <c r="G808" s="120"/>
      <c r="H808" s="87"/>
      <c r="I808" s="18">
        <f>SUM(I805:I807)</f>
        <v>43</v>
      </c>
      <c r="J808" s="19"/>
    </row>
    <row r="809" spans="1:10" s="30" customFormat="1">
      <c r="A809" s="22"/>
      <c r="B809" s="23"/>
      <c r="C809" s="24" t="s">
        <v>148</v>
      </c>
      <c r="D809" s="25"/>
      <c r="E809" s="26"/>
      <c r="F809" s="27"/>
      <c r="G809" s="27"/>
      <c r="H809" s="27"/>
      <c r="I809" s="28">
        <v>45</v>
      </c>
      <c r="J809" s="29" t="s">
        <v>190</v>
      </c>
    </row>
    <row r="810" spans="1:10">
      <c r="A810" s="13"/>
      <c r="B810" s="14"/>
      <c r="C810" s="15"/>
      <c r="D810" s="16"/>
      <c r="E810" s="17"/>
      <c r="F810" s="120"/>
      <c r="G810" s="120"/>
      <c r="H810" s="120"/>
      <c r="I810" s="18"/>
      <c r="J810" s="19"/>
    </row>
    <row r="811" spans="1:10" ht="333" customHeight="1">
      <c r="A811" s="13">
        <v>30</v>
      </c>
      <c r="B811" s="14">
        <v>10.28</v>
      </c>
      <c r="C811" s="93" t="s">
        <v>43</v>
      </c>
      <c r="D811" s="16"/>
      <c r="E811" s="17"/>
      <c r="F811" s="120"/>
      <c r="G811" s="120"/>
      <c r="H811" s="87"/>
      <c r="I811" s="18"/>
      <c r="J811" s="19"/>
    </row>
    <row r="812" spans="1:10">
      <c r="A812" s="13"/>
      <c r="B812" s="14"/>
      <c r="C812" s="15" t="s">
        <v>195</v>
      </c>
      <c r="D812" s="19"/>
      <c r="E812" s="17"/>
      <c r="F812" s="120"/>
      <c r="G812" s="120"/>
      <c r="H812" s="87"/>
      <c r="I812" s="18"/>
      <c r="J812" s="70"/>
    </row>
    <row r="813" spans="1:10">
      <c r="A813" s="13"/>
      <c r="B813" s="14"/>
      <c r="C813" s="15" t="s">
        <v>196</v>
      </c>
      <c r="D813" s="19">
        <v>8</v>
      </c>
      <c r="E813" s="17">
        <v>2</v>
      </c>
      <c r="F813" s="120">
        <v>1</v>
      </c>
      <c r="G813" s="120">
        <v>4.3499999999999996</v>
      </c>
      <c r="H813" s="87" t="s">
        <v>197</v>
      </c>
      <c r="I813" s="18">
        <f t="shared" ref="I813:I822" si="105">G813*F813*E813*D813</f>
        <v>69.599999999999994</v>
      </c>
      <c r="J813" s="70"/>
    </row>
    <row r="814" spans="1:10" ht="31.5">
      <c r="A814" s="13"/>
      <c r="B814" s="14"/>
      <c r="C814" s="15" t="s">
        <v>384</v>
      </c>
      <c r="D814" s="19">
        <v>1</v>
      </c>
      <c r="E814" s="17">
        <v>1</v>
      </c>
      <c r="F814" s="120">
        <v>9</v>
      </c>
      <c r="G814" s="120">
        <v>2.4</v>
      </c>
      <c r="H814" s="87" t="s">
        <v>197</v>
      </c>
      <c r="I814" s="18">
        <f t="shared" si="105"/>
        <v>21.599999999999998</v>
      </c>
      <c r="J814" s="70"/>
    </row>
    <row r="815" spans="1:10">
      <c r="A815" s="13"/>
      <c r="B815" s="14"/>
      <c r="C815" s="15" t="s">
        <v>198</v>
      </c>
      <c r="D815" s="19">
        <v>60</v>
      </c>
      <c r="E815" s="17">
        <v>1</v>
      </c>
      <c r="F815" s="120">
        <v>0.9</v>
      </c>
      <c r="G815" s="120">
        <v>0.9</v>
      </c>
      <c r="H815" s="120" t="s">
        <v>197</v>
      </c>
      <c r="I815" s="18">
        <f t="shared" ref="I815:I816" si="106">G815*F815*E815*D815</f>
        <v>48.6</v>
      </c>
      <c r="J815" s="70"/>
    </row>
    <row r="816" spans="1:10">
      <c r="A816" s="13"/>
      <c r="B816" s="14"/>
      <c r="C816" s="15" t="s">
        <v>199</v>
      </c>
      <c r="D816" s="19">
        <v>2</v>
      </c>
      <c r="E816" s="17">
        <v>1</v>
      </c>
      <c r="F816" s="120">
        <v>9</v>
      </c>
      <c r="G816" s="120">
        <v>0.9</v>
      </c>
      <c r="H816" s="120" t="s">
        <v>197</v>
      </c>
      <c r="I816" s="18">
        <f t="shared" si="106"/>
        <v>16.2</v>
      </c>
      <c r="J816" s="70"/>
    </row>
    <row r="817" spans="1:10">
      <c r="A817" s="13"/>
      <c r="B817" s="14"/>
      <c r="C817" s="15" t="s">
        <v>385</v>
      </c>
      <c r="D817" s="19">
        <v>1</v>
      </c>
      <c r="E817" s="17">
        <v>2</v>
      </c>
      <c r="F817" s="120">
        <v>8.4</v>
      </c>
      <c r="G817" s="120">
        <v>2.4</v>
      </c>
      <c r="H817" s="120" t="s">
        <v>197</v>
      </c>
      <c r="I817" s="18">
        <f t="shared" ref="I817" si="107">G817*F817*E817*D817</f>
        <v>40.32</v>
      </c>
      <c r="J817" s="70"/>
    </row>
    <row r="818" spans="1:10">
      <c r="A818" s="13"/>
      <c r="B818" s="14"/>
      <c r="C818" s="15" t="s">
        <v>160</v>
      </c>
      <c r="D818" s="19">
        <v>1</v>
      </c>
      <c r="E818" s="17">
        <v>1</v>
      </c>
      <c r="F818" s="120">
        <v>1.6</v>
      </c>
      <c r="G818" s="120">
        <v>2.4</v>
      </c>
      <c r="H818" s="120" t="s">
        <v>197</v>
      </c>
      <c r="I818" s="18">
        <f t="shared" ref="I818:I819" si="108">G818*F818*E818*D818</f>
        <v>3.84</v>
      </c>
      <c r="J818" s="70"/>
    </row>
    <row r="819" spans="1:10">
      <c r="A819" s="13"/>
      <c r="B819" s="14"/>
      <c r="C819" s="15" t="s">
        <v>198</v>
      </c>
      <c r="D819" s="19">
        <v>55</v>
      </c>
      <c r="E819" s="17">
        <v>2</v>
      </c>
      <c r="F819" s="120">
        <v>0.9</v>
      </c>
      <c r="G819" s="120">
        <v>0.9</v>
      </c>
      <c r="H819" s="120" t="s">
        <v>197</v>
      </c>
      <c r="I819" s="18">
        <f t="shared" si="108"/>
        <v>89.100000000000009</v>
      </c>
      <c r="J819" s="70"/>
    </row>
    <row r="820" spans="1:10">
      <c r="A820" s="13"/>
      <c r="B820" s="14"/>
      <c r="C820" s="15" t="s">
        <v>160</v>
      </c>
      <c r="D820" s="19">
        <v>10</v>
      </c>
      <c r="E820" s="17">
        <v>1</v>
      </c>
      <c r="F820" s="120">
        <v>0.9</v>
      </c>
      <c r="G820" s="120">
        <v>0.9</v>
      </c>
      <c r="H820" s="87" t="s">
        <v>197</v>
      </c>
      <c r="I820" s="18">
        <f t="shared" si="105"/>
        <v>8.1000000000000014</v>
      </c>
      <c r="J820" s="70"/>
    </row>
    <row r="821" spans="1:10">
      <c r="A821" s="13"/>
      <c r="B821" s="14"/>
      <c r="C821" s="15" t="s">
        <v>199</v>
      </c>
      <c r="D821" s="19">
        <v>2</v>
      </c>
      <c r="E821" s="17">
        <v>2</v>
      </c>
      <c r="F821" s="120">
        <v>8.4</v>
      </c>
      <c r="G821" s="120">
        <v>0.9</v>
      </c>
      <c r="H821" s="87" t="s">
        <v>197</v>
      </c>
      <c r="I821" s="18">
        <f t="shared" si="105"/>
        <v>30.240000000000002</v>
      </c>
      <c r="J821" s="70"/>
    </row>
    <row r="822" spans="1:10">
      <c r="A822" s="13"/>
      <c r="B822" s="14"/>
      <c r="C822" s="15" t="s">
        <v>160</v>
      </c>
      <c r="D822" s="19">
        <v>1</v>
      </c>
      <c r="E822" s="17">
        <v>2</v>
      </c>
      <c r="F822" s="120">
        <v>1.6</v>
      </c>
      <c r="G822" s="120">
        <v>0.9</v>
      </c>
      <c r="H822" s="120" t="s">
        <v>197</v>
      </c>
      <c r="I822" s="18">
        <f t="shared" si="105"/>
        <v>2.8800000000000003</v>
      </c>
      <c r="J822" s="70"/>
    </row>
    <row r="823" spans="1:10">
      <c r="A823" s="13"/>
      <c r="B823" s="14"/>
      <c r="C823" s="15" t="s">
        <v>200</v>
      </c>
      <c r="D823" s="19">
        <v>8</v>
      </c>
      <c r="E823" s="17">
        <v>1</v>
      </c>
      <c r="F823" s="120"/>
      <c r="G823" s="120">
        <v>1.5</v>
      </c>
      <c r="H823" s="87" t="s">
        <v>201</v>
      </c>
      <c r="I823" s="18">
        <f>G823*E823*D823</f>
        <v>12</v>
      </c>
      <c r="J823" s="70"/>
    </row>
    <row r="824" spans="1:10">
      <c r="A824" s="13"/>
      <c r="B824" s="14"/>
      <c r="C824" s="21" t="s">
        <v>150</v>
      </c>
      <c r="D824" s="19"/>
      <c r="E824" s="17"/>
      <c r="F824" s="120"/>
      <c r="G824" s="120"/>
      <c r="H824" s="87"/>
      <c r="I824" s="18">
        <f>SUM(I813:I823)</f>
        <v>342.48</v>
      </c>
      <c r="J824" s="70"/>
    </row>
    <row r="825" spans="1:10">
      <c r="A825" s="13"/>
      <c r="B825" s="14"/>
      <c r="C825" s="24" t="s">
        <v>148</v>
      </c>
      <c r="D825" s="29"/>
      <c r="E825" s="26"/>
      <c r="F825" s="27"/>
      <c r="G825" s="27"/>
      <c r="H825" s="27"/>
      <c r="I825" s="28">
        <v>350</v>
      </c>
      <c r="J825" s="71" t="s">
        <v>27</v>
      </c>
    </row>
    <row r="826" spans="1:10" ht="9" customHeight="1">
      <c r="A826" s="13"/>
      <c r="B826" s="14"/>
      <c r="C826" s="38"/>
      <c r="D826" s="16"/>
      <c r="E826" s="17"/>
      <c r="F826" s="120"/>
      <c r="G826" s="120"/>
      <c r="H826" s="87"/>
      <c r="I826" s="18"/>
      <c r="J826" s="19"/>
    </row>
    <row r="827" spans="1:10" ht="300" customHeight="1">
      <c r="A827" s="13">
        <v>31</v>
      </c>
      <c r="B827" s="14">
        <v>11.36</v>
      </c>
      <c r="C827" s="93" t="s">
        <v>386</v>
      </c>
      <c r="D827" s="16"/>
      <c r="E827" s="17"/>
      <c r="F827" s="120"/>
      <c r="G827" s="120"/>
      <c r="H827" s="87"/>
      <c r="I827" s="18"/>
      <c r="J827" s="19"/>
    </row>
    <row r="828" spans="1:10">
      <c r="A828" s="13"/>
      <c r="B828" s="14"/>
      <c r="C828" s="62" t="s">
        <v>338</v>
      </c>
      <c r="D828" s="16"/>
      <c r="E828" s="17"/>
      <c r="F828" s="120"/>
      <c r="G828" s="120"/>
      <c r="H828" s="87"/>
      <c r="I828" s="18"/>
      <c r="J828" s="19"/>
    </row>
    <row r="829" spans="1:10">
      <c r="A829" s="13"/>
      <c r="B829" s="14"/>
      <c r="C829" s="128" t="s">
        <v>387</v>
      </c>
      <c r="D829" s="80">
        <v>2</v>
      </c>
      <c r="E829" s="1">
        <v>4</v>
      </c>
      <c r="F829" s="81">
        <v>1.5</v>
      </c>
      <c r="G829" s="82"/>
      <c r="H829" s="82">
        <v>2.1</v>
      </c>
      <c r="I829" s="140">
        <f t="shared" ref="I829:I837" si="109">H829*F829*E829*D829</f>
        <v>25.200000000000003</v>
      </c>
      <c r="J829" s="96"/>
    </row>
    <row r="830" spans="1:10">
      <c r="A830" s="13"/>
      <c r="B830" s="14"/>
      <c r="C830" s="128" t="s">
        <v>160</v>
      </c>
      <c r="D830" s="80">
        <v>2</v>
      </c>
      <c r="E830" s="1">
        <v>4</v>
      </c>
      <c r="F830" s="81">
        <v>1.2</v>
      </c>
      <c r="G830" s="82"/>
      <c r="H830" s="82">
        <v>2.1</v>
      </c>
      <c r="I830" s="140">
        <f t="shared" si="109"/>
        <v>20.16</v>
      </c>
      <c r="J830" s="96"/>
    </row>
    <row r="831" spans="1:10">
      <c r="A831" s="13"/>
      <c r="B831" s="14"/>
      <c r="C831" s="128" t="s">
        <v>225</v>
      </c>
      <c r="D831" s="80">
        <v>2</v>
      </c>
      <c r="E831" s="1">
        <v>1</v>
      </c>
      <c r="F831" s="81">
        <v>2.0099999999999998</v>
      </c>
      <c r="G831" s="82"/>
      <c r="H831" s="82">
        <v>2.1</v>
      </c>
      <c r="I831" s="140">
        <f t="shared" si="109"/>
        <v>8.4420000000000002</v>
      </c>
      <c r="J831" s="96"/>
    </row>
    <row r="832" spans="1:10" ht="15.75" customHeight="1">
      <c r="A832" s="13"/>
      <c r="B832" s="14"/>
      <c r="C832" s="128" t="s">
        <v>160</v>
      </c>
      <c r="D832" s="80">
        <v>2</v>
      </c>
      <c r="E832" s="1">
        <v>1</v>
      </c>
      <c r="F832" s="81">
        <v>1.5</v>
      </c>
      <c r="G832" s="82"/>
      <c r="H832" s="82">
        <v>2.1</v>
      </c>
      <c r="I832" s="140">
        <f t="shared" si="109"/>
        <v>6.3000000000000007</v>
      </c>
      <c r="J832" s="96"/>
    </row>
    <row r="833" spans="1:10">
      <c r="A833" s="13"/>
      <c r="B833" s="14"/>
      <c r="C833" s="128" t="s">
        <v>241</v>
      </c>
      <c r="D833" s="80">
        <v>2</v>
      </c>
      <c r="E833" s="76">
        <v>1</v>
      </c>
      <c r="F833" s="81">
        <v>4.25</v>
      </c>
      <c r="G833" s="82"/>
      <c r="H833" s="82">
        <v>2.1</v>
      </c>
      <c r="I833" s="140">
        <f t="shared" si="109"/>
        <v>17.850000000000001</v>
      </c>
      <c r="J833" s="96"/>
    </row>
    <row r="834" spans="1:10">
      <c r="A834" s="13"/>
      <c r="B834" s="14"/>
      <c r="C834" s="128" t="s">
        <v>160</v>
      </c>
      <c r="D834" s="80">
        <v>2</v>
      </c>
      <c r="E834" s="76">
        <v>1</v>
      </c>
      <c r="F834" s="81">
        <v>2.5099999999999998</v>
      </c>
      <c r="G834" s="82"/>
      <c r="H834" s="82">
        <v>2.1</v>
      </c>
      <c r="I834" s="140">
        <f t="shared" si="109"/>
        <v>10.542</v>
      </c>
      <c r="J834" s="96"/>
    </row>
    <row r="835" spans="1:10">
      <c r="A835" s="13"/>
      <c r="B835" s="14"/>
      <c r="C835" s="128" t="s">
        <v>388</v>
      </c>
      <c r="D835" s="80">
        <v>2</v>
      </c>
      <c r="E835" s="1">
        <v>2</v>
      </c>
      <c r="F835" s="11">
        <v>0.7</v>
      </c>
      <c r="G835" s="82"/>
      <c r="H835" s="82">
        <v>1.3</v>
      </c>
      <c r="I835" s="140">
        <f t="shared" si="109"/>
        <v>3.6399999999999997</v>
      </c>
      <c r="J835" s="96"/>
    </row>
    <row r="836" spans="1:10">
      <c r="A836" s="13"/>
      <c r="B836" s="14"/>
      <c r="C836" s="128" t="s">
        <v>239</v>
      </c>
      <c r="D836" s="80">
        <v>2</v>
      </c>
      <c r="E836" s="76">
        <v>1</v>
      </c>
      <c r="F836" s="81">
        <v>4.25</v>
      </c>
      <c r="G836" s="82"/>
      <c r="H836" s="82">
        <v>2.1</v>
      </c>
      <c r="I836" s="140">
        <f t="shared" si="109"/>
        <v>17.850000000000001</v>
      </c>
      <c r="J836" s="96"/>
    </row>
    <row r="837" spans="1:10">
      <c r="A837" s="13"/>
      <c r="B837" s="14"/>
      <c r="C837" s="128" t="s">
        <v>160</v>
      </c>
      <c r="D837" s="80">
        <v>2</v>
      </c>
      <c r="E837" s="76">
        <v>1</v>
      </c>
      <c r="F837" s="81">
        <v>1.51</v>
      </c>
      <c r="G837" s="82"/>
      <c r="H837" s="82">
        <v>2.1</v>
      </c>
      <c r="I837" s="140">
        <f t="shared" si="109"/>
        <v>6.3420000000000005</v>
      </c>
      <c r="J837" s="96"/>
    </row>
    <row r="838" spans="1:10">
      <c r="A838" s="13"/>
      <c r="B838" s="14"/>
      <c r="C838" s="155" t="s">
        <v>176</v>
      </c>
      <c r="D838" s="80"/>
      <c r="E838" s="1"/>
      <c r="F838" s="82"/>
      <c r="G838" s="82"/>
      <c r="H838" s="82"/>
      <c r="I838" s="140"/>
      <c r="J838" s="96"/>
    </row>
    <row r="839" spans="1:10">
      <c r="A839" s="13"/>
      <c r="B839" s="14"/>
      <c r="C839" s="128" t="s">
        <v>387</v>
      </c>
      <c r="D839" s="80">
        <v>2</v>
      </c>
      <c r="E839" s="1">
        <v>4</v>
      </c>
      <c r="F839" s="81">
        <v>1.5</v>
      </c>
      <c r="G839" s="82"/>
      <c r="H839" s="82">
        <v>2.1</v>
      </c>
      <c r="I839" s="140">
        <f t="shared" ref="I839:I849" si="110">H839*F839*E839*D839</f>
        <v>25.200000000000003</v>
      </c>
      <c r="J839" s="96"/>
    </row>
    <row r="840" spans="1:10">
      <c r="A840" s="13"/>
      <c r="B840" s="14"/>
      <c r="C840" s="128" t="s">
        <v>160</v>
      </c>
      <c r="D840" s="80">
        <v>2</v>
      </c>
      <c r="E840" s="1">
        <v>4</v>
      </c>
      <c r="F840" s="81">
        <v>1.2</v>
      </c>
      <c r="G840" s="82"/>
      <c r="H840" s="82">
        <v>2.1</v>
      </c>
      <c r="I840" s="140">
        <f t="shared" si="110"/>
        <v>20.16</v>
      </c>
      <c r="J840" s="96"/>
    </row>
    <row r="841" spans="1:10">
      <c r="A841" s="13"/>
      <c r="B841" s="14"/>
      <c r="C841" s="128" t="s">
        <v>225</v>
      </c>
      <c r="D841" s="80">
        <v>2</v>
      </c>
      <c r="E841" s="1">
        <v>1</v>
      </c>
      <c r="F841" s="81">
        <v>2.0099999999999998</v>
      </c>
      <c r="G841" s="82"/>
      <c r="H841" s="82">
        <v>2.1</v>
      </c>
      <c r="I841" s="140">
        <f t="shared" si="110"/>
        <v>8.4420000000000002</v>
      </c>
      <c r="J841" s="96"/>
    </row>
    <row r="842" spans="1:10">
      <c r="A842" s="13"/>
      <c r="B842" s="14"/>
      <c r="C842" s="128" t="s">
        <v>160</v>
      </c>
      <c r="D842" s="80">
        <v>2</v>
      </c>
      <c r="E842" s="1">
        <v>1</v>
      </c>
      <c r="F842" s="81">
        <v>1.5</v>
      </c>
      <c r="G842" s="82"/>
      <c r="H842" s="82">
        <v>2.1</v>
      </c>
      <c r="I842" s="140">
        <f t="shared" si="110"/>
        <v>6.3000000000000007</v>
      </c>
      <c r="J842" s="96"/>
    </row>
    <row r="843" spans="1:10">
      <c r="A843" s="13"/>
      <c r="B843" s="14"/>
      <c r="C843" s="128" t="s">
        <v>241</v>
      </c>
      <c r="D843" s="80">
        <v>2</v>
      </c>
      <c r="E843" s="76">
        <v>1</v>
      </c>
      <c r="F843" s="81">
        <v>4.25</v>
      </c>
      <c r="G843" s="82"/>
      <c r="H843" s="82">
        <v>2.1</v>
      </c>
      <c r="I843" s="140">
        <f t="shared" si="110"/>
        <v>17.850000000000001</v>
      </c>
      <c r="J843" s="96"/>
    </row>
    <row r="844" spans="1:10">
      <c r="A844" s="13"/>
      <c r="B844" s="14"/>
      <c r="C844" s="128" t="s">
        <v>160</v>
      </c>
      <c r="D844" s="80">
        <v>2</v>
      </c>
      <c r="E844" s="76">
        <v>1</v>
      </c>
      <c r="F844" s="81">
        <v>2.5099999999999998</v>
      </c>
      <c r="G844" s="82"/>
      <c r="H844" s="82">
        <v>2.1</v>
      </c>
      <c r="I844" s="140">
        <f t="shared" si="110"/>
        <v>10.542</v>
      </c>
      <c r="J844" s="96"/>
    </row>
    <row r="845" spans="1:10">
      <c r="A845" s="13"/>
      <c r="B845" s="14"/>
      <c r="C845" s="128" t="s">
        <v>388</v>
      </c>
      <c r="D845" s="80">
        <v>2</v>
      </c>
      <c r="E845" s="1">
        <v>2</v>
      </c>
      <c r="F845" s="11">
        <v>0.7</v>
      </c>
      <c r="G845" s="82"/>
      <c r="H845" s="82">
        <v>1.3</v>
      </c>
      <c r="I845" s="140">
        <f t="shared" si="110"/>
        <v>3.6399999999999997</v>
      </c>
      <c r="J845" s="96"/>
    </row>
    <row r="846" spans="1:10">
      <c r="A846" s="13"/>
      <c r="B846" s="14"/>
      <c r="C846" s="128" t="s">
        <v>239</v>
      </c>
      <c r="D846" s="80">
        <v>2</v>
      </c>
      <c r="E846" s="76">
        <v>1</v>
      </c>
      <c r="F846" s="81">
        <v>4.25</v>
      </c>
      <c r="G846" s="82"/>
      <c r="H846" s="82">
        <v>2.1</v>
      </c>
      <c r="I846" s="140">
        <f t="shared" si="110"/>
        <v>17.850000000000001</v>
      </c>
      <c r="J846" s="96"/>
    </row>
    <row r="847" spans="1:10">
      <c r="A847" s="13"/>
      <c r="B847" s="14"/>
      <c r="C847" s="128" t="s">
        <v>160</v>
      </c>
      <c r="D847" s="80">
        <v>2</v>
      </c>
      <c r="E847" s="76">
        <v>1</v>
      </c>
      <c r="F847" s="81">
        <v>1.51</v>
      </c>
      <c r="G847" s="82"/>
      <c r="H847" s="82">
        <v>2.1</v>
      </c>
      <c r="I847" s="140">
        <f t="shared" si="110"/>
        <v>6.3420000000000005</v>
      </c>
      <c r="J847" s="96"/>
    </row>
    <row r="848" spans="1:10">
      <c r="A848" s="13"/>
      <c r="B848" s="14"/>
      <c r="C848" s="128" t="s">
        <v>396</v>
      </c>
      <c r="D848" s="80">
        <v>2</v>
      </c>
      <c r="E848" s="76">
        <v>1</v>
      </c>
      <c r="F848" s="81">
        <v>1.2</v>
      </c>
      <c r="G848" s="82"/>
      <c r="H848" s="82">
        <v>2.1</v>
      </c>
      <c r="I848" s="140">
        <f t="shared" si="110"/>
        <v>5.04</v>
      </c>
      <c r="J848" s="96"/>
    </row>
    <row r="849" spans="1:10">
      <c r="A849" s="13"/>
      <c r="B849" s="14"/>
      <c r="C849" s="128" t="s">
        <v>160</v>
      </c>
      <c r="D849" s="80">
        <v>2</v>
      </c>
      <c r="E849" s="76">
        <v>1</v>
      </c>
      <c r="F849" s="81">
        <v>1.8</v>
      </c>
      <c r="G849" s="82"/>
      <c r="H849" s="82">
        <v>2.1</v>
      </c>
      <c r="I849" s="140">
        <f t="shared" si="110"/>
        <v>7.5600000000000005</v>
      </c>
      <c r="J849" s="96"/>
    </row>
    <row r="850" spans="1:10">
      <c r="A850" s="13"/>
      <c r="B850" s="14"/>
      <c r="C850" s="38" t="s">
        <v>179</v>
      </c>
      <c r="D850" s="16"/>
      <c r="E850" s="17"/>
      <c r="F850" s="120"/>
      <c r="G850" s="120"/>
      <c r="H850" s="87"/>
      <c r="I850" s="18"/>
      <c r="J850" s="19"/>
    </row>
    <row r="851" spans="1:10">
      <c r="A851" s="13"/>
      <c r="B851" s="14"/>
      <c r="C851" s="38" t="s">
        <v>180</v>
      </c>
      <c r="D851" s="16">
        <v>0.5</v>
      </c>
      <c r="E851" s="17">
        <v>-6</v>
      </c>
      <c r="F851" s="120">
        <v>1.5</v>
      </c>
      <c r="G851" s="120"/>
      <c r="H851" s="87">
        <v>2.25</v>
      </c>
      <c r="I851" s="18">
        <f>H851*F851*E851*D851</f>
        <v>-10.125</v>
      </c>
      <c r="J851" s="19"/>
    </row>
    <row r="852" spans="1:10">
      <c r="A852" s="13"/>
      <c r="B852" s="14"/>
      <c r="C852" s="38" t="s">
        <v>366</v>
      </c>
      <c r="D852" s="16">
        <v>1</v>
      </c>
      <c r="E852" s="17">
        <v>-8</v>
      </c>
      <c r="F852" s="120">
        <v>1.2</v>
      </c>
      <c r="G852" s="120"/>
      <c r="H852" s="120">
        <v>2.25</v>
      </c>
      <c r="I852" s="18">
        <f t="shared" ref="I852" si="111">H852*F852*E852*D852</f>
        <v>-21.599999999999998</v>
      </c>
      <c r="J852" s="19"/>
    </row>
    <row r="853" spans="1:10">
      <c r="A853" s="13"/>
      <c r="B853" s="14"/>
      <c r="C853" s="40" t="s">
        <v>174</v>
      </c>
      <c r="D853" s="16"/>
      <c r="E853" s="17"/>
      <c r="F853" s="120"/>
      <c r="G853" s="120"/>
      <c r="H853" s="87"/>
      <c r="I853" s="18">
        <f>SUM(I829:I852)</f>
        <v>213.52700000000002</v>
      </c>
      <c r="J853" s="19" t="s">
        <v>88</v>
      </c>
    </row>
    <row r="854" spans="1:10" s="30" customFormat="1">
      <c r="A854" s="22"/>
      <c r="B854" s="23"/>
      <c r="C854" s="39" t="s">
        <v>148</v>
      </c>
      <c r="D854" s="25"/>
      <c r="E854" s="26"/>
      <c r="F854" s="27"/>
      <c r="G854" s="27"/>
      <c r="H854" s="27"/>
      <c r="I854" s="28">
        <v>215</v>
      </c>
      <c r="J854" s="29" t="s">
        <v>88</v>
      </c>
    </row>
    <row r="855" spans="1:10">
      <c r="A855" s="13"/>
      <c r="B855" s="14"/>
      <c r="C855" s="38"/>
      <c r="D855" s="16"/>
      <c r="E855" s="17"/>
      <c r="F855" s="120"/>
      <c r="G855" s="120"/>
      <c r="H855" s="87"/>
      <c r="I855" s="18"/>
      <c r="J855" s="19"/>
    </row>
    <row r="856" spans="1:10" ht="283.5">
      <c r="A856" s="13">
        <v>32</v>
      </c>
      <c r="B856" s="63">
        <v>11.4</v>
      </c>
      <c r="C856" s="93" t="s">
        <v>235</v>
      </c>
      <c r="D856" s="16"/>
      <c r="E856" s="17"/>
      <c r="F856" s="120"/>
      <c r="G856" s="120"/>
      <c r="H856" s="87"/>
      <c r="I856" s="18"/>
      <c r="J856" s="19"/>
    </row>
    <row r="857" spans="1:10">
      <c r="A857" s="13"/>
      <c r="B857" s="63"/>
      <c r="C857" s="62" t="s">
        <v>368</v>
      </c>
      <c r="D857" s="16"/>
      <c r="E857" s="17"/>
      <c r="F857" s="120"/>
      <c r="G857" s="120"/>
      <c r="H857" s="87"/>
      <c r="I857" s="18"/>
      <c r="J857" s="19"/>
    </row>
    <row r="858" spans="1:10">
      <c r="A858" s="13"/>
      <c r="B858" s="63"/>
      <c r="C858" s="128" t="s">
        <v>389</v>
      </c>
      <c r="D858" s="80"/>
      <c r="E858" s="1">
        <v>4</v>
      </c>
      <c r="F858" s="81">
        <v>1.5</v>
      </c>
      <c r="G858" s="82">
        <v>1.2</v>
      </c>
      <c r="H858" s="82"/>
      <c r="I858" s="140">
        <f>G858*F858*E858</f>
        <v>7.1999999999999993</v>
      </c>
      <c r="J858" s="19"/>
    </row>
    <row r="859" spans="1:10">
      <c r="A859" s="13"/>
      <c r="B859" s="63"/>
      <c r="C859" s="128" t="s">
        <v>225</v>
      </c>
      <c r="D859" s="80"/>
      <c r="E859" s="76">
        <v>1</v>
      </c>
      <c r="F859" s="82">
        <v>2.0099999999999998</v>
      </c>
      <c r="G859" s="82">
        <v>1.5</v>
      </c>
      <c r="H859" s="82"/>
      <c r="I859" s="140">
        <f t="shared" ref="I859:I871" si="112">G859*F859*E859</f>
        <v>3.0149999999999997</v>
      </c>
      <c r="J859" s="19"/>
    </row>
    <row r="860" spans="1:10">
      <c r="A860" s="13"/>
      <c r="B860" s="63"/>
      <c r="C860" s="128" t="s">
        <v>239</v>
      </c>
      <c r="D860" s="80"/>
      <c r="E860" s="1">
        <v>1</v>
      </c>
      <c r="F860" s="11">
        <v>1.5</v>
      </c>
      <c r="G860" s="82">
        <v>4.25</v>
      </c>
      <c r="H860" s="82"/>
      <c r="I860" s="140">
        <f t="shared" si="112"/>
        <v>6.375</v>
      </c>
      <c r="J860" s="19"/>
    </row>
    <row r="861" spans="1:10">
      <c r="A861" s="13"/>
      <c r="B861" s="63"/>
      <c r="C861" s="128" t="s">
        <v>241</v>
      </c>
      <c r="D861" s="80"/>
      <c r="E861" s="1">
        <v>1</v>
      </c>
      <c r="F861" s="11">
        <v>1.5</v>
      </c>
      <c r="G861" s="82">
        <v>4.25</v>
      </c>
      <c r="H861" s="82"/>
      <c r="I861" s="140">
        <f t="shared" ref="I861" si="113">G861*F861*E861</f>
        <v>6.375</v>
      </c>
      <c r="J861" s="19"/>
    </row>
    <row r="862" spans="1:10">
      <c r="A862" s="13"/>
      <c r="B862" s="63"/>
      <c r="C862" s="128" t="s">
        <v>160</v>
      </c>
      <c r="D862" s="80"/>
      <c r="E862" s="1">
        <v>1</v>
      </c>
      <c r="F862" s="11">
        <v>1</v>
      </c>
      <c r="G862" s="82">
        <v>1.5</v>
      </c>
      <c r="H862" s="82"/>
      <c r="I862" s="140">
        <f t="shared" ref="I862" si="114">G862*F862*E862</f>
        <v>1.5</v>
      </c>
      <c r="J862" s="19"/>
    </row>
    <row r="863" spans="1:10">
      <c r="A863" s="13"/>
      <c r="B863" s="63"/>
      <c r="C863" s="155" t="s">
        <v>340</v>
      </c>
      <c r="D863" s="80"/>
      <c r="E863" s="1"/>
      <c r="F863" s="11"/>
      <c r="G863" s="82"/>
      <c r="H863" s="82"/>
      <c r="I863" s="140"/>
      <c r="J863" s="19"/>
    </row>
    <row r="864" spans="1:10">
      <c r="A864" s="13"/>
      <c r="B864" s="63"/>
      <c r="C864" s="128" t="s">
        <v>389</v>
      </c>
      <c r="D864" s="80"/>
      <c r="E864" s="1">
        <v>4</v>
      </c>
      <c r="F864" s="81">
        <v>1.5</v>
      </c>
      <c r="G864" s="82">
        <v>1.2</v>
      </c>
      <c r="H864" s="82"/>
      <c r="I864" s="140">
        <f>G864*F864*E864</f>
        <v>7.1999999999999993</v>
      </c>
      <c r="J864" s="19"/>
    </row>
    <row r="865" spans="1:10">
      <c r="A865" s="13"/>
      <c r="B865" s="63"/>
      <c r="C865" s="128" t="s">
        <v>225</v>
      </c>
      <c r="D865" s="80"/>
      <c r="E865" s="76">
        <v>1</v>
      </c>
      <c r="F865" s="82">
        <v>2.0099999999999998</v>
      </c>
      <c r="G865" s="82">
        <v>1.5</v>
      </c>
      <c r="H865" s="82"/>
      <c r="I865" s="140">
        <f t="shared" ref="I865:I869" si="115">G865*F865*E865</f>
        <v>3.0149999999999997</v>
      </c>
      <c r="J865" s="19"/>
    </row>
    <row r="866" spans="1:10">
      <c r="A866" s="13"/>
      <c r="B866" s="63"/>
      <c r="C866" s="128" t="s">
        <v>239</v>
      </c>
      <c r="D866" s="80"/>
      <c r="E866" s="1">
        <v>1</v>
      </c>
      <c r="F866" s="11">
        <v>1.5</v>
      </c>
      <c r="G866" s="82">
        <v>4.25</v>
      </c>
      <c r="H866" s="82"/>
      <c r="I866" s="140">
        <f t="shared" si="115"/>
        <v>6.375</v>
      </c>
      <c r="J866" s="19"/>
    </row>
    <row r="867" spans="1:10">
      <c r="A867" s="13"/>
      <c r="B867" s="63"/>
      <c r="C867" s="128" t="s">
        <v>241</v>
      </c>
      <c r="D867" s="80"/>
      <c r="E867" s="1">
        <v>1</v>
      </c>
      <c r="F867" s="11">
        <v>1.5</v>
      </c>
      <c r="G867" s="82">
        <v>4.25</v>
      </c>
      <c r="H867" s="82"/>
      <c r="I867" s="140">
        <f t="shared" si="115"/>
        <v>6.375</v>
      </c>
      <c r="J867" s="19"/>
    </row>
    <row r="868" spans="1:10">
      <c r="A868" s="13"/>
      <c r="B868" s="63"/>
      <c r="C868" s="128" t="s">
        <v>160</v>
      </c>
      <c r="D868" s="80"/>
      <c r="E868" s="1">
        <v>1</v>
      </c>
      <c r="F868" s="11">
        <v>1</v>
      </c>
      <c r="G868" s="82">
        <v>1.5</v>
      </c>
      <c r="H868" s="82"/>
      <c r="I868" s="140">
        <f t="shared" si="115"/>
        <v>1.5</v>
      </c>
      <c r="J868" s="19"/>
    </row>
    <row r="869" spans="1:10">
      <c r="A869" s="13"/>
      <c r="B869" s="63"/>
      <c r="C869" s="128" t="s">
        <v>395</v>
      </c>
      <c r="D869" s="80"/>
      <c r="E869" s="1">
        <v>1</v>
      </c>
      <c r="F869" s="11">
        <v>1.2</v>
      </c>
      <c r="G869" s="82">
        <v>1.8</v>
      </c>
      <c r="H869" s="82"/>
      <c r="I869" s="140">
        <f t="shared" si="115"/>
        <v>2.16</v>
      </c>
      <c r="J869" s="19"/>
    </row>
    <row r="870" spans="1:10">
      <c r="A870" s="13"/>
      <c r="B870" s="63"/>
      <c r="C870" s="128" t="s">
        <v>242</v>
      </c>
      <c r="D870" s="80"/>
      <c r="E870" s="76">
        <v>8</v>
      </c>
      <c r="F870" s="81">
        <v>0.8</v>
      </c>
      <c r="G870" s="82">
        <v>0.13</v>
      </c>
      <c r="H870" s="82"/>
      <c r="I870" s="140">
        <f t="shared" si="112"/>
        <v>0.83200000000000007</v>
      </c>
      <c r="J870" s="19"/>
    </row>
    <row r="871" spans="1:10">
      <c r="A871" s="13"/>
      <c r="B871" s="63"/>
      <c r="C871" s="128" t="s">
        <v>390</v>
      </c>
      <c r="D871" s="80"/>
      <c r="E871" s="76">
        <v>6</v>
      </c>
      <c r="F871" s="81">
        <v>1</v>
      </c>
      <c r="G871" s="82">
        <v>0.23</v>
      </c>
      <c r="H871" s="82"/>
      <c r="I871" s="140">
        <f t="shared" si="112"/>
        <v>1.3800000000000001</v>
      </c>
      <c r="J871" s="19"/>
    </row>
    <row r="872" spans="1:10">
      <c r="A872" s="13"/>
      <c r="B872" s="63"/>
      <c r="C872" s="38" t="s">
        <v>150</v>
      </c>
      <c r="D872" s="16"/>
      <c r="E872" s="17"/>
      <c r="F872" s="120"/>
      <c r="G872" s="120"/>
      <c r="H872" s="87"/>
      <c r="I872" s="18">
        <f>SUM(I858:I871)</f>
        <v>53.302000000000007</v>
      </c>
      <c r="J872" s="19"/>
    </row>
    <row r="873" spans="1:10" s="30" customFormat="1">
      <c r="A873" s="22"/>
      <c r="B873" s="72"/>
      <c r="C873" s="39" t="s">
        <v>148</v>
      </c>
      <c r="D873" s="25"/>
      <c r="E873" s="26"/>
      <c r="F873" s="27"/>
      <c r="G873" s="27"/>
      <c r="H873" s="27"/>
      <c r="I873" s="28">
        <v>54</v>
      </c>
      <c r="J873" s="29" t="s">
        <v>88</v>
      </c>
    </row>
    <row r="874" spans="1:10">
      <c r="A874" s="13"/>
      <c r="B874" s="63"/>
      <c r="C874" s="38"/>
      <c r="D874" s="16"/>
      <c r="E874" s="17"/>
      <c r="F874" s="120"/>
      <c r="G874" s="120"/>
      <c r="H874" s="120"/>
      <c r="I874" s="18"/>
      <c r="J874" s="19"/>
    </row>
    <row r="875" spans="1:10" ht="222.75" customHeight="1">
      <c r="A875" s="13">
        <v>33</v>
      </c>
      <c r="B875" s="14" t="s">
        <v>44</v>
      </c>
      <c r="C875" s="93" t="s">
        <v>391</v>
      </c>
      <c r="D875" s="16"/>
      <c r="E875" s="17"/>
      <c r="F875" s="120"/>
      <c r="G875" s="120"/>
      <c r="H875" s="87"/>
      <c r="I875" s="18"/>
      <c r="J875" s="19"/>
    </row>
    <row r="876" spans="1:10">
      <c r="A876" s="13"/>
      <c r="B876" s="14"/>
      <c r="C876" s="62" t="s">
        <v>338</v>
      </c>
      <c r="D876" s="16"/>
      <c r="E876" s="17"/>
      <c r="F876" s="120"/>
      <c r="G876" s="120"/>
      <c r="H876" s="120"/>
      <c r="I876" s="18"/>
      <c r="J876" s="19"/>
    </row>
    <row r="877" spans="1:10">
      <c r="A877" s="13"/>
      <c r="B877" s="14"/>
      <c r="C877" s="135" t="s">
        <v>392</v>
      </c>
      <c r="D877" s="96"/>
      <c r="E877" s="84">
        <v>1</v>
      </c>
      <c r="F877" s="95">
        <v>6.49</v>
      </c>
      <c r="G877" s="95">
        <v>5.6</v>
      </c>
      <c r="H877" s="84"/>
      <c r="I877" s="130">
        <f>G877*F877*E877</f>
        <v>36.344000000000001</v>
      </c>
      <c r="J877" s="96"/>
    </row>
    <row r="878" spans="1:10">
      <c r="A878" s="13"/>
      <c r="B878" s="14"/>
      <c r="C878" s="135" t="s">
        <v>273</v>
      </c>
      <c r="D878" s="96"/>
      <c r="E878" s="84">
        <v>1</v>
      </c>
      <c r="F878" s="95">
        <v>6.49</v>
      </c>
      <c r="G878" s="95">
        <v>3.42</v>
      </c>
      <c r="H878" s="84"/>
      <c r="I878" s="130">
        <f>G878*F878*E878</f>
        <v>22.195800000000002</v>
      </c>
      <c r="J878" s="96"/>
    </row>
    <row r="879" spans="1:10">
      <c r="A879" s="13"/>
      <c r="B879" s="14"/>
      <c r="C879" s="135" t="s">
        <v>274</v>
      </c>
      <c r="D879" s="96"/>
      <c r="E879" s="84">
        <v>1</v>
      </c>
      <c r="F879" s="95">
        <v>6.2</v>
      </c>
      <c r="G879" s="95">
        <v>9.24</v>
      </c>
      <c r="H879" s="84"/>
      <c r="I879" s="130">
        <f t="shared" ref="I879:I891" si="116">G879*F879*E879</f>
        <v>57.288000000000004</v>
      </c>
      <c r="J879" s="96"/>
    </row>
    <row r="880" spans="1:10">
      <c r="A880" s="13"/>
      <c r="B880" s="14"/>
      <c r="C880" s="15" t="s">
        <v>393</v>
      </c>
      <c r="D880" s="96"/>
      <c r="E880" s="17">
        <v>1</v>
      </c>
      <c r="F880" s="120">
        <v>12.92</v>
      </c>
      <c r="G880" s="120">
        <v>2</v>
      </c>
      <c r="H880" s="120"/>
      <c r="I880" s="130">
        <f t="shared" si="116"/>
        <v>25.84</v>
      </c>
      <c r="J880" s="19"/>
    </row>
    <row r="881" spans="1:10">
      <c r="A881" s="13"/>
      <c r="B881" s="14"/>
      <c r="C881" s="15" t="s">
        <v>278</v>
      </c>
      <c r="D881" s="96"/>
      <c r="E881" s="17">
        <v>1</v>
      </c>
      <c r="F881" s="120">
        <v>6.5</v>
      </c>
      <c r="G881" s="120">
        <v>1.48</v>
      </c>
      <c r="H881" s="120"/>
      <c r="I881" s="130">
        <f t="shared" si="116"/>
        <v>9.6199999999999992</v>
      </c>
      <c r="J881" s="29"/>
    </row>
    <row r="882" spans="1:10">
      <c r="A882" s="13"/>
      <c r="B882" s="14"/>
      <c r="C882" s="15" t="s">
        <v>187</v>
      </c>
      <c r="D882" s="96"/>
      <c r="E882" s="17">
        <v>1</v>
      </c>
      <c r="F882" s="120">
        <v>2.97</v>
      </c>
      <c r="G882" s="120">
        <v>4.75</v>
      </c>
      <c r="H882" s="120"/>
      <c r="I882" s="130">
        <f t="shared" si="116"/>
        <v>14.107500000000002</v>
      </c>
      <c r="J882" s="29"/>
    </row>
    <row r="883" spans="1:10">
      <c r="A883" s="13"/>
      <c r="B883" s="14"/>
      <c r="C883" s="15" t="s">
        <v>160</v>
      </c>
      <c r="D883" s="96"/>
      <c r="E883" s="17">
        <v>1</v>
      </c>
      <c r="F883" s="120">
        <v>1.88</v>
      </c>
      <c r="G883" s="120">
        <v>1.2</v>
      </c>
      <c r="H883" s="120"/>
      <c r="I883" s="130">
        <f t="shared" si="116"/>
        <v>2.2559999999999998</v>
      </c>
      <c r="J883" s="19"/>
    </row>
    <row r="884" spans="1:10">
      <c r="A884" s="13"/>
      <c r="B884" s="14"/>
      <c r="C884" s="15" t="s">
        <v>276</v>
      </c>
      <c r="D884" s="96"/>
      <c r="E884" s="17">
        <v>1</v>
      </c>
      <c r="F884" s="120">
        <v>3</v>
      </c>
      <c r="G884" s="120">
        <v>6.18</v>
      </c>
      <c r="H884" s="120"/>
      <c r="I884" s="130">
        <f t="shared" si="116"/>
        <v>18.54</v>
      </c>
      <c r="J884" s="19"/>
    </row>
    <row r="885" spans="1:10">
      <c r="A885" s="13"/>
      <c r="B885" s="14"/>
      <c r="C885" s="60" t="s">
        <v>176</v>
      </c>
      <c r="D885" s="96"/>
      <c r="E885" s="17"/>
      <c r="F885" s="120"/>
      <c r="G885" s="120"/>
      <c r="H885" s="120"/>
      <c r="I885" s="130"/>
      <c r="J885" s="19"/>
    </row>
    <row r="886" spans="1:10">
      <c r="A886" s="13"/>
      <c r="B886" s="14"/>
      <c r="C886" s="15" t="s">
        <v>394</v>
      </c>
      <c r="D886" s="96"/>
      <c r="E886" s="17">
        <v>1</v>
      </c>
      <c r="F886" s="120">
        <v>6.49</v>
      </c>
      <c r="G886" s="120">
        <v>11.35</v>
      </c>
      <c r="H886" s="120"/>
      <c r="I886" s="130">
        <f t="shared" si="116"/>
        <v>73.661500000000004</v>
      </c>
      <c r="J886" s="19"/>
    </row>
    <row r="887" spans="1:10">
      <c r="A887" s="13"/>
      <c r="B887" s="14"/>
      <c r="C887" s="15" t="s">
        <v>278</v>
      </c>
      <c r="D887" s="96"/>
      <c r="E887" s="17">
        <v>1</v>
      </c>
      <c r="F887" s="120">
        <v>6.49</v>
      </c>
      <c r="G887" s="120">
        <v>1.48</v>
      </c>
      <c r="H887" s="120"/>
      <c r="I887" s="130">
        <f t="shared" ref="I887" si="117">G887*F887*E887</f>
        <v>9.6052</v>
      </c>
      <c r="J887" s="19"/>
    </row>
    <row r="888" spans="1:10">
      <c r="A888" s="13"/>
      <c r="B888" s="14"/>
      <c r="C888" s="15" t="s">
        <v>321</v>
      </c>
      <c r="D888" s="96"/>
      <c r="E888" s="17">
        <v>1</v>
      </c>
      <c r="F888" s="120">
        <v>4.95</v>
      </c>
      <c r="G888" s="120">
        <v>3.6</v>
      </c>
      <c r="H888" s="120"/>
      <c r="I888" s="130">
        <f t="shared" si="116"/>
        <v>17.82</v>
      </c>
      <c r="J888" s="29"/>
    </row>
    <row r="889" spans="1:10">
      <c r="A889" s="13"/>
      <c r="B889" s="14"/>
      <c r="C889" s="38" t="s">
        <v>160</v>
      </c>
      <c r="D889" s="96"/>
      <c r="E889" s="17">
        <v>1</v>
      </c>
      <c r="F889" s="120">
        <v>1.2</v>
      </c>
      <c r="G889" s="120">
        <v>1.45</v>
      </c>
      <c r="H889" s="120"/>
      <c r="I889" s="130">
        <f t="shared" si="116"/>
        <v>1.74</v>
      </c>
      <c r="J889" s="19"/>
    </row>
    <row r="890" spans="1:10">
      <c r="A890" s="13"/>
      <c r="B890" s="14"/>
      <c r="C890" s="38" t="s">
        <v>393</v>
      </c>
      <c r="D890" s="16"/>
      <c r="E890" s="17">
        <v>1</v>
      </c>
      <c r="F890" s="120">
        <v>6.5</v>
      </c>
      <c r="G890" s="120">
        <v>2</v>
      </c>
      <c r="H890" s="120"/>
      <c r="I890" s="130">
        <f t="shared" si="116"/>
        <v>13</v>
      </c>
      <c r="J890" s="19"/>
    </row>
    <row r="891" spans="1:10">
      <c r="A891" s="13"/>
      <c r="B891" s="14"/>
      <c r="C891" s="38" t="s">
        <v>397</v>
      </c>
      <c r="D891" s="16"/>
      <c r="E891" s="17">
        <v>1</v>
      </c>
      <c r="F891" s="120">
        <v>6.57</v>
      </c>
      <c r="G891" s="120">
        <v>5.77</v>
      </c>
      <c r="H891" s="120"/>
      <c r="I891" s="130">
        <f t="shared" si="116"/>
        <v>37.908899999999996</v>
      </c>
      <c r="J891" s="19"/>
    </row>
    <row r="892" spans="1:10">
      <c r="A892" s="13"/>
      <c r="B892" s="14"/>
      <c r="C892" s="15" t="s">
        <v>398</v>
      </c>
      <c r="D892" s="96"/>
      <c r="E892" s="17">
        <v>1</v>
      </c>
      <c r="F892" s="120">
        <v>2.97</v>
      </c>
      <c r="G892" s="120">
        <v>4.75</v>
      </c>
      <c r="H892" s="120"/>
      <c r="I892" s="130">
        <f t="shared" ref="I892:I893" si="118">G892*F892*E892</f>
        <v>14.107500000000002</v>
      </c>
      <c r="J892" s="19"/>
    </row>
    <row r="893" spans="1:10">
      <c r="A893" s="13"/>
      <c r="B893" s="14"/>
      <c r="C893" s="15" t="s">
        <v>160</v>
      </c>
      <c r="D893" s="96"/>
      <c r="E893" s="17">
        <v>1</v>
      </c>
      <c r="F893" s="120">
        <v>1.88</v>
      </c>
      <c r="G893" s="120">
        <v>1.2</v>
      </c>
      <c r="H893" s="120"/>
      <c r="I893" s="130">
        <f t="shared" si="118"/>
        <v>2.2559999999999998</v>
      </c>
      <c r="J893" s="19"/>
    </row>
    <row r="894" spans="1:10">
      <c r="A894" s="13"/>
      <c r="B894" s="14"/>
      <c r="C894" s="135" t="s">
        <v>276</v>
      </c>
      <c r="D894" s="16"/>
      <c r="E894" s="129">
        <v>1</v>
      </c>
      <c r="F894" s="82">
        <v>3</v>
      </c>
      <c r="G894" s="82">
        <v>1.9</v>
      </c>
      <c r="H894" s="82"/>
      <c r="I894" s="140">
        <f t="shared" ref="I894:I900" si="119">G894*F894*E894</f>
        <v>5.6999999999999993</v>
      </c>
      <c r="J894" s="19"/>
    </row>
    <row r="895" spans="1:10" ht="15.75" customHeight="1">
      <c r="A895" s="13"/>
      <c r="B895" s="14"/>
      <c r="C895" s="136" t="s">
        <v>320</v>
      </c>
      <c r="D895" s="16"/>
      <c r="E895" s="1"/>
      <c r="F895" s="82"/>
      <c r="G895" s="82"/>
      <c r="H895" s="82"/>
      <c r="I895" s="140">
        <f t="shared" si="119"/>
        <v>0</v>
      </c>
      <c r="J895" s="19"/>
    </row>
    <row r="896" spans="1:10">
      <c r="A896" s="13"/>
      <c r="B896" s="14"/>
      <c r="C896" s="135" t="s">
        <v>399</v>
      </c>
      <c r="D896" s="16"/>
      <c r="E896" s="1">
        <v>1</v>
      </c>
      <c r="F896" s="81">
        <v>6.49</v>
      </c>
      <c r="G896" s="82">
        <v>17.54</v>
      </c>
      <c r="H896" s="82"/>
      <c r="I896" s="140">
        <f t="shared" si="119"/>
        <v>113.83459999999999</v>
      </c>
      <c r="J896" s="19"/>
    </row>
    <row r="897" spans="1:10">
      <c r="A897" s="13"/>
      <c r="B897" s="14"/>
      <c r="C897" s="135" t="s">
        <v>400</v>
      </c>
      <c r="D897" s="16"/>
      <c r="E897" s="1">
        <v>1</v>
      </c>
      <c r="F897" s="81">
        <v>6.27</v>
      </c>
      <c r="G897" s="82">
        <v>9.24</v>
      </c>
      <c r="H897" s="82"/>
      <c r="I897" s="140">
        <f t="shared" si="119"/>
        <v>57.934799999999996</v>
      </c>
      <c r="J897" s="19"/>
    </row>
    <row r="898" spans="1:10">
      <c r="A898" s="13"/>
      <c r="B898" s="14"/>
      <c r="C898" s="15" t="s">
        <v>401</v>
      </c>
      <c r="D898" s="96"/>
      <c r="E898" s="17">
        <v>1</v>
      </c>
      <c r="F898" s="120">
        <v>2.97</v>
      </c>
      <c r="G898" s="120">
        <v>4.75</v>
      </c>
      <c r="H898" s="120"/>
      <c r="I898" s="130">
        <f t="shared" si="119"/>
        <v>14.107500000000002</v>
      </c>
      <c r="J898" s="19"/>
    </row>
    <row r="899" spans="1:10">
      <c r="A899" s="13"/>
      <c r="B899" s="14"/>
      <c r="C899" s="15" t="s">
        <v>160</v>
      </c>
      <c r="D899" s="96"/>
      <c r="E899" s="17">
        <v>1</v>
      </c>
      <c r="F899" s="120">
        <v>1.88</v>
      </c>
      <c r="G899" s="120">
        <v>1.2</v>
      </c>
      <c r="H899" s="120"/>
      <c r="I899" s="130">
        <f t="shared" si="119"/>
        <v>2.2559999999999998</v>
      </c>
      <c r="J899" s="19"/>
    </row>
    <row r="900" spans="1:10">
      <c r="A900" s="13"/>
      <c r="B900" s="14"/>
      <c r="C900" s="135" t="s">
        <v>393</v>
      </c>
      <c r="D900" s="16"/>
      <c r="E900" s="86">
        <v>1</v>
      </c>
      <c r="F900" s="81">
        <v>6.27</v>
      </c>
      <c r="G900" s="82">
        <v>2</v>
      </c>
      <c r="H900" s="82"/>
      <c r="I900" s="140">
        <f t="shared" si="119"/>
        <v>12.54</v>
      </c>
      <c r="J900" s="19"/>
    </row>
    <row r="901" spans="1:10">
      <c r="A901" s="13"/>
      <c r="B901" s="14"/>
      <c r="C901" s="135" t="s">
        <v>276</v>
      </c>
      <c r="D901" s="16"/>
      <c r="E901" s="129">
        <v>1</v>
      </c>
      <c r="F901" s="82">
        <v>3</v>
      </c>
      <c r="G901" s="82">
        <v>1.9</v>
      </c>
      <c r="H901" s="82"/>
      <c r="I901" s="140">
        <f t="shared" ref="I901" si="120">G901*F901*E901</f>
        <v>5.6999999999999993</v>
      </c>
      <c r="J901" s="19"/>
    </row>
    <row r="902" spans="1:10">
      <c r="A902" s="13"/>
      <c r="B902" s="14"/>
      <c r="C902" s="135" t="s">
        <v>243</v>
      </c>
      <c r="D902" s="91"/>
      <c r="E902" s="76"/>
      <c r="F902" s="82"/>
      <c r="G902" s="82"/>
      <c r="H902" s="82"/>
      <c r="I902" s="140"/>
      <c r="J902" s="19"/>
    </row>
    <row r="903" spans="1:10">
      <c r="A903" s="13"/>
      <c r="B903" s="14"/>
      <c r="C903" s="135" t="s">
        <v>193</v>
      </c>
      <c r="D903" s="91"/>
      <c r="E903" s="76">
        <v>1</v>
      </c>
      <c r="F903" s="82">
        <v>2</v>
      </c>
      <c r="G903" s="82">
        <v>0.25</v>
      </c>
      <c r="H903" s="82"/>
      <c r="I903" s="140">
        <f t="shared" ref="I903" si="121">G903*F903*E903</f>
        <v>0.5</v>
      </c>
      <c r="J903" s="19"/>
    </row>
    <row r="904" spans="1:10">
      <c r="A904" s="13"/>
      <c r="B904" s="14"/>
      <c r="C904" s="135" t="s">
        <v>362</v>
      </c>
      <c r="D904" s="91"/>
      <c r="E904" s="76">
        <v>1</v>
      </c>
      <c r="F904" s="82">
        <v>1.8</v>
      </c>
      <c r="G904" s="82">
        <v>0.25</v>
      </c>
      <c r="H904" s="82"/>
      <c r="I904" s="140">
        <f t="shared" ref="I904" si="122">G904*F904*E904</f>
        <v>0.45</v>
      </c>
      <c r="J904" s="19"/>
    </row>
    <row r="905" spans="1:10">
      <c r="A905" s="13"/>
      <c r="B905" s="14"/>
      <c r="C905" s="135" t="s">
        <v>363</v>
      </c>
      <c r="D905" s="91"/>
      <c r="E905" s="76">
        <v>2</v>
      </c>
      <c r="F905" s="82">
        <v>1</v>
      </c>
      <c r="G905" s="82">
        <v>0.25</v>
      </c>
      <c r="H905" s="82"/>
      <c r="I905" s="140">
        <f t="shared" ref="I905:I906" si="123">G905*F905*E905</f>
        <v>0.5</v>
      </c>
      <c r="J905" s="19"/>
    </row>
    <row r="906" spans="1:10">
      <c r="A906" s="13"/>
      <c r="B906" s="14"/>
      <c r="C906" s="135" t="s">
        <v>375</v>
      </c>
      <c r="D906" s="91"/>
      <c r="E906" s="76">
        <v>6</v>
      </c>
      <c r="F906" s="82">
        <v>1.8</v>
      </c>
      <c r="G906" s="82">
        <v>0.25</v>
      </c>
      <c r="H906" s="82"/>
      <c r="I906" s="140">
        <f t="shared" si="123"/>
        <v>2.7</v>
      </c>
      <c r="J906" s="19"/>
    </row>
    <row r="907" spans="1:10">
      <c r="A907" s="13"/>
      <c r="B907" s="14"/>
      <c r="C907" s="135" t="s">
        <v>180</v>
      </c>
      <c r="D907" s="91"/>
      <c r="E907" s="76">
        <v>3</v>
      </c>
      <c r="F907" s="82">
        <v>1</v>
      </c>
      <c r="G907" s="82">
        <v>0.25</v>
      </c>
      <c r="H907" s="82"/>
      <c r="I907" s="140">
        <f t="shared" ref="I907" si="124">G907*F907*E907</f>
        <v>0.75</v>
      </c>
      <c r="J907" s="19"/>
    </row>
    <row r="908" spans="1:10">
      <c r="A908" s="13"/>
      <c r="B908" s="14"/>
      <c r="C908" s="40" t="s">
        <v>174</v>
      </c>
      <c r="D908" s="16"/>
      <c r="E908" s="17"/>
      <c r="F908" s="120"/>
      <c r="G908" s="120"/>
      <c r="H908" s="120"/>
      <c r="I908" s="18">
        <f>SUM(I877:I907)</f>
        <v>573.26330000000007</v>
      </c>
      <c r="J908" s="19"/>
    </row>
    <row r="909" spans="1:10">
      <c r="A909" s="13"/>
      <c r="B909" s="14"/>
      <c r="C909" s="39" t="s">
        <v>148</v>
      </c>
      <c r="D909" s="16"/>
      <c r="E909" s="17"/>
      <c r="F909" s="120"/>
      <c r="G909" s="120"/>
      <c r="H909" s="87"/>
      <c r="I909" s="28">
        <v>580</v>
      </c>
      <c r="J909" s="29" t="s">
        <v>88</v>
      </c>
    </row>
    <row r="910" spans="1:10">
      <c r="A910" s="13"/>
      <c r="B910" s="14"/>
      <c r="C910" s="39"/>
      <c r="D910" s="16"/>
      <c r="E910" s="17"/>
      <c r="F910" s="120"/>
      <c r="G910" s="120"/>
      <c r="H910" s="120"/>
      <c r="I910" s="28"/>
      <c r="J910" s="29"/>
    </row>
    <row r="911" spans="1:10" ht="254.25" customHeight="1">
      <c r="A911" s="13">
        <v>34</v>
      </c>
      <c r="B911" s="82" t="s">
        <v>237</v>
      </c>
      <c r="C911" s="93" t="s">
        <v>238</v>
      </c>
      <c r="D911" s="16"/>
      <c r="E911" s="17"/>
      <c r="F911" s="120"/>
      <c r="G911" s="120"/>
      <c r="H911" s="87"/>
      <c r="I911" s="28"/>
      <c r="J911" s="29"/>
    </row>
    <row r="912" spans="1:10">
      <c r="A912" s="13"/>
      <c r="B912" s="14"/>
      <c r="C912" s="62" t="s">
        <v>338</v>
      </c>
      <c r="D912" s="16"/>
      <c r="E912" s="17"/>
      <c r="F912" s="120"/>
      <c r="G912" s="120"/>
      <c r="H912" s="120"/>
      <c r="I912" s="18"/>
      <c r="J912" s="19"/>
    </row>
    <row r="913" spans="1:10">
      <c r="A913" s="13"/>
      <c r="B913" s="14"/>
      <c r="C913" s="135" t="s">
        <v>392</v>
      </c>
      <c r="D913" s="96"/>
      <c r="E913" s="84">
        <v>1</v>
      </c>
      <c r="F913" s="95">
        <v>24.18</v>
      </c>
      <c r="G913" s="95"/>
      <c r="H913" s="84">
        <v>0.15</v>
      </c>
      <c r="I913" s="130">
        <f>H913*F913*E913</f>
        <v>3.6269999999999998</v>
      </c>
      <c r="J913" s="96"/>
    </row>
    <row r="914" spans="1:10">
      <c r="A914" s="13"/>
      <c r="B914" s="14"/>
      <c r="C914" s="135" t="s">
        <v>273</v>
      </c>
      <c r="D914" s="96"/>
      <c r="E914" s="84">
        <v>1</v>
      </c>
      <c r="F914" s="95">
        <v>19.82</v>
      </c>
      <c r="G914" s="95"/>
      <c r="H914" s="84">
        <v>0.15</v>
      </c>
      <c r="I914" s="130">
        <f t="shared" ref="I914:I935" si="125">H914*F914*E914</f>
        <v>2.9729999999999999</v>
      </c>
      <c r="J914" s="96"/>
    </row>
    <row r="915" spans="1:10">
      <c r="A915" s="13"/>
      <c r="B915" s="14"/>
      <c r="C915" s="135" t="s">
        <v>274</v>
      </c>
      <c r="D915" s="96"/>
      <c r="E915" s="84">
        <v>1</v>
      </c>
      <c r="F915" s="95">
        <v>30.88</v>
      </c>
      <c r="G915" s="95"/>
      <c r="H915" s="84">
        <v>0.15</v>
      </c>
      <c r="I915" s="130">
        <f t="shared" si="125"/>
        <v>4.6319999999999997</v>
      </c>
      <c r="J915" s="96"/>
    </row>
    <row r="916" spans="1:10">
      <c r="A916" s="13"/>
      <c r="B916" s="14"/>
      <c r="C916" s="15" t="s">
        <v>393</v>
      </c>
      <c r="D916" s="96"/>
      <c r="E916" s="17">
        <v>1</v>
      </c>
      <c r="F916" s="120">
        <v>29.84</v>
      </c>
      <c r="G916" s="120"/>
      <c r="H916" s="84">
        <v>0.15</v>
      </c>
      <c r="I916" s="130">
        <f t="shared" si="125"/>
        <v>4.476</v>
      </c>
      <c r="J916" s="19"/>
    </row>
    <row r="917" spans="1:10">
      <c r="A917" s="13"/>
      <c r="B917" s="14"/>
      <c r="C917" s="15" t="s">
        <v>278</v>
      </c>
      <c r="D917" s="96"/>
      <c r="E917" s="17">
        <v>1</v>
      </c>
      <c r="F917" s="120">
        <v>15.96</v>
      </c>
      <c r="G917" s="120"/>
      <c r="H917" s="84">
        <v>0.15</v>
      </c>
      <c r="I917" s="130">
        <f t="shared" si="125"/>
        <v>2.3940000000000001</v>
      </c>
      <c r="J917" s="29"/>
    </row>
    <row r="918" spans="1:10">
      <c r="A918" s="13"/>
      <c r="B918" s="14"/>
      <c r="C918" s="15" t="s">
        <v>187</v>
      </c>
      <c r="D918" s="96"/>
      <c r="E918" s="17">
        <v>1</v>
      </c>
      <c r="F918" s="120">
        <v>17.84</v>
      </c>
      <c r="G918" s="120"/>
      <c r="H918" s="84">
        <v>0.15</v>
      </c>
      <c r="I918" s="130">
        <f t="shared" si="125"/>
        <v>2.6759999999999997</v>
      </c>
      <c r="J918" s="29"/>
    </row>
    <row r="919" spans="1:10">
      <c r="A919" s="13"/>
      <c r="B919" s="14"/>
      <c r="C919" s="15" t="s">
        <v>276</v>
      </c>
      <c r="D919" s="96"/>
      <c r="E919" s="17">
        <v>1</v>
      </c>
      <c r="F919" s="120">
        <v>15.36</v>
      </c>
      <c r="G919" s="120"/>
      <c r="H919" s="84">
        <v>0.15</v>
      </c>
      <c r="I919" s="130">
        <f t="shared" si="125"/>
        <v>2.3039999999999998</v>
      </c>
      <c r="J919" s="19"/>
    </row>
    <row r="920" spans="1:10">
      <c r="A920" s="13"/>
      <c r="B920" s="14"/>
      <c r="C920" s="60" t="s">
        <v>176</v>
      </c>
      <c r="D920" s="96"/>
      <c r="E920" s="17"/>
      <c r="F920" s="120"/>
      <c r="G920" s="120"/>
      <c r="H920" s="84">
        <v>0.15</v>
      </c>
      <c r="I920" s="130">
        <f t="shared" si="125"/>
        <v>0</v>
      </c>
      <c r="J920" s="19"/>
    </row>
    <row r="921" spans="1:10">
      <c r="A921" s="13"/>
      <c r="B921" s="14"/>
      <c r="C921" s="15" t="s">
        <v>394</v>
      </c>
      <c r="D921" s="96"/>
      <c r="E921" s="17">
        <v>1</v>
      </c>
      <c r="F921" s="120">
        <v>35.68</v>
      </c>
      <c r="G921" s="120"/>
      <c r="H921" s="84">
        <v>0.15</v>
      </c>
      <c r="I921" s="130">
        <f t="shared" si="125"/>
        <v>5.3519999999999994</v>
      </c>
      <c r="J921" s="19"/>
    </row>
    <row r="922" spans="1:10">
      <c r="A922" s="13"/>
      <c r="B922" s="14"/>
      <c r="C922" s="15" t="s">
        <v>278</v>
      </c>
      <c r="D922" s="96"/>
      <c r="E922" s="17">
        <v>1</v>
      </c>
      <c r="F922" s="120">
        <v>15.96</v>
      </c>
      <c r="G922" s="120"/>
      <c r="H922" s="84">
        <v>0.15</v>
      </c>
      <c r="I922" s="130">
        <f t="shared" si="125"/>
        <v>2.3940000000000001</v>
      </c>
      <c r="J922" s="19"/>
    </row>
    <row r="923" spans="1:10">
      <c r="A923" s="13"/>
      <c r="B923" s="14"/>
      <c r="C923" s="15" t="s">
        <v>321</v>
      </c>
      <c r="D923" s="96"/>
      <c r="E923" s="17">
        <v>1</v>
      </c>
      <c r="F923" s="120">
        <v>12.15</v>
      </c>
      <c r="G923" s="120"/>
      <c r="H923" s="84">
        <v>0.15</v>
      </c>
      <c r="I923" s="130">
        <f t="shared" si="125"/>
        <v>1.8225</v>
      </c>
      <c r="J923" s="29"/>
    </row>
    <row r="924" spans="1:10">
      <c r="A924" s="13"/>
      <c r="B924" s="14"/>
      <c r="C924" s="38" t="s">
        <v>160</v>
      </c>
      <c r="D924" s="96"/>
      <c r="E924" s="17">
        <v>1</v>
      </c>
      <c r="F924" s="120">
        <v>5.3</v>
      </c>
      <c r="G924" s="120"/>
      <c r="H924" s="84">
        <v>0.15</v>
      </c>
      <c r="I924" s="130">
        <f t="shared" si="125"/>
        <v>0.79499999999999993</v>
      </c>
      <c r="J924" s="19"/>
    </row>
    <row r="925" spans="1:10">
      <c r="A925" s="13"/>
      <c r="B925" s="14"/>
      <c r="C925" s="38" t="s">
        <v>393</v>
      </c>
      <c r="D925" s="16"/>
      <c r="E925" s="17">
        <v>2</v>
      </c>
      <c r="F925" s="120">
        <v>6.5</v>
      </c>
      <c r="G925" s="120"/>
      <c r="H925" s="84">
        <v>0.15</v>
      </c>
      <c r="I925" s="130">
        <f t="shared" si="125"/>
        <v>1.95</v>
      </c>
      <c r="J925" s="19"/>
    </row>
    <row r="926" spans="1:10">
      <c r="A926" s="13"/>
      <c r="B926" s="14"/>
      <c r="C926" s="38" t="s">
        <v>397</v>
      </c>
      <c r="D926" s="16"/>
      <c r="E926" s="17">
        <v>2</v>
      </c>
      <c r="F926" s="120">
        <v>6.57</v>
      </c>
      <c r="G926" s="120"/>
      <c r="H926" s="84">
        <v>0.15</v>
      </c>
      <c r="I926" s="130">
        <f t="shared" si="125"/>
        <v>1.9710000000000001</v>
      </c>
      <c r="J926" s="19"/>
    </row>
    <row r="927" spans="1:10">
      <c r="A927" s="13"/>
      <c r="B927" s="14"/>
      <c r="C927" s="15" t="s">
        <v>398</v>
      </c>
      <c r="D927" s="96"/>
      <c r="E927" s="17">
        <v>1</v>
      </c>
      <c r="F927" s="120">
        <v>17.84</v>
      </c>
      <c r="G927" s="120"/>
      <c r="H927" s="84">
        <v>0.15</v>
      </c>
      <c r="I927" s="130">
        <f t="shared" si="125"/>
        <v>2.6759999999999997</v>
      </c>
      <c r="J927" s="19"/>
    </row>
    <row r="928" spans="1:10">
      <c r="A928" s="13"/>
      <c r="B928" s="14"/>
      <c r="C928" s="135" t="s">
        <v>276</v>
      </c>
      <c r="D928" s="16"/>
      <c r="E928" s="129">
        <v>2</v>
      </c>
      <c r="F928" s="82">
        <v>1.9</v>
      </c>
      <c r="G928" s="82"/>
      <c r="H928" s="84">
        <v>0.15</v>
      </c>
      <c r="I928" s="130">
        <f t="shared" si="125"/>
        <v>0.56999999999999995</v>
      </c>
      <c r="J928" s="19"/>
    </row>
    <row r="929" spans="1:10" ht="15.75" customHeight="1">
      <c r="A929" s="13"/>
      <c r="B929" s="14"/>
      <c r="C929" s="136" t="s">
        <v>320</v>
      </c>
      <c r="D929" s="16"/>
      <c r="E929" s="1"/>
      <c r="F929" s="82"/>
      <c r="G929" s="82"/>
      <c r="H929" s="84">
        <v>0.15</v>
      </c>
      <c r="I929" s="130">
        <f t="shared" si="125"/>
        <v>0</v>
      </c>
      <c r="J929" s="19"/>
    </row>
    <row r="930" spans="1:10">
      <c r="A930" s="13"/>
      <c r="B930" s="14"/>
      <c r="C930" s="135" t="s">
        <v>399</v>
      </c>
      <c r="D930" s="16"/>
      <c r="E930" s="1">
        <v>1</v>
      </c>
      <c r="F930" s="81">
        <v>48.06</v>
      </c>
      <c r="G930" s="82"/>
      <c r="H930" s="84">
        <v>0.15</v>
      </c>
      <c r="I930" s="130">
        <f t="shared" si="125"/>
        <v>7.2089999999999996</v>
      </c>
      <c r="J930" s="19"/>
    </row>
    <row r="931" spans="1:10">
      <c r="A931" s="13"/>
      <c r="B931" s="14"/>
      <c r="C931" s="135" t="s">
        <v>400</v>
      </c>
      <c r="D931" s="16"/>
      <c r="E931" s="1">
        <v>1</v>
      </c>
      <c r="F931" s="81">
        <v>31.02</v>
      </c>
      <c r="G931" s="82"/>
      <c r="H931" s="84">
        <v>0.15</v>
      </c>
      <c r="I931" s="130">
        <f t="shared" si="125"/>
        <v>4.6529999999999996</v>
      </c>
      <c r="J931" s="19"/>
    </row>
    <row r="932" spans="1:10">
      <c r="A932" s="13"/>
      <c r="B932" s="14"/>
      <c r="C932" s="15" t="s">
        <v>401</v>
      </c>
      <c r="D932" s="96"/>
      <c r="E932" s="17">
        <v>1</v>
      </c>
      <c r="F932" s="120">
        <v>17.84</v>
      </c>
      <c r="G932" s="120"/>
      <c r="H932" s="84">
        <v>0.15</v>
      </c>
      <c r="I932" s="130">
        <f t="shared" si="125"/>
        <v>2.6759999999999997</v>
      </c>
      <c r="J932" s="19"/>
    </row>
    <row r="933" spans="1:10">
      <c r="A933" s="13"/>
      <c r="B933" s="14"/>
      <c r="C933" s="135" t="s">
        <v>393</v>
      </c>
      <c r="D933" s="16"/>
      <c r="E933" s="86">
        <v>1</v>
      </c>
      <c r="F933" s="81">
        <v>6.27</v>
      </c>
      <c r="G933" s="82"/>
      <c r="H933" s="84">
        <v>0.15</v>
      </c>
      <c r="I933" s="130">
        <f t="shared" si="125"/>
        <v>0.94049999999999989</v>
      </c>
      <c r="J933" s="19"/>
    </row>
    <row r="934" spans="1:10">
      <c r="A934" s="13"/>
      <c r="B934" s="14"/>
      <c r="C934" s="135" t="s">
        <v>160</v>
      </c>
      <c r="D934" s="16"/>
      <c r="E934" s="86">
        <v>1</v>
      </c>
      <c r="F934" s="81">
        <v>3.2</v>
      </c>
      <c r="G934" s="82"/>
      <c r="H934" s="84">
        <v>0.15</v>
      </c>
      <c r="I934" s="130">
        <f t="shared" si="125"/>
        <v>0.48</v>
      </c>
      <c r="J934" s="19"/>
    </row>
    <row r="935" spans="1:10">
      <c r="A935" s="13"/>
      <c r="B935" s="14"/>
      <c r="C935" s="135" t="s">
        <v>276</v>
      </c>
      <c r="D935" s="16"/>
      <c r="E935" s="129">
        <v>2</v>
      </c>
      <c r="F935" s="82">
        <v>1.9</v>
      </c>
      <c r="G935" s="82"/>
      <c r="H935" s="84">
        <v>0.15</v>
      </c>
      <c r="I935" s="130">
        <f t="shared" si="125"/>
        <v>0.56999999999999995</v>
      </c>
      <c r="J935" s="19"/>
    </row>
    <row r="936" spans="1:10">
      <c r="A936" s="13"/>
      <c r="B936" s="14"/>
      <c r="C936" s="40" t="s">
        <v>174</v>
      </c>
      <c r="D936" s="16"/>
      <c r="E936" s="17"/>
      <c r="F936" s="120"/>
      <c r="G936" s="120"/>
      <c r="H936" s="87"/>
      <c r="I936" s="18">
        <f>SUM(I912:I935)</f>
        <v>57.140999999999998</v>
      </c>
      <c r="J936" s="19"/>
    </row>
    <row r="937" spans="1:10">
      <c r="A937" s="13"/>
      <c r="B937" s="14"/>
      <c r="C937" s="39" t="s">
        <v>148</v>
      </c>
      <c r="D937" s="16"/>
      <c r="E937" s="17"/>
      <c r="F937" s="120"/>
      <c r="G937" s="120"/>
      <c r="H937" s="87"/>
      <c r="I937" s="28">
        <v>58</v>
      </c>
      <c r="J937" s="29" t="s">
        <v>88</v>
      </c>
    </row>
    <row r="938" spans="1:10">
      <c r="A938" s="13"/>
      <c r="B938" s="14"/>
      <c r="C938" s="39"/>
      <c r="D938" s="16"/>
      <c r="E938" s="17"/>
      <c r="F938" s="120"/>
      <c r="G938" s="120"/>
      <c r="H938" s="120"/>
      <c r="I938" s="28"/>
      <c r="J938" s="29"/>
    </row>
    <row r="939" spans="1:10" ht="252">
      <c r="A939" s="218"/>
      <c r="B939" s="219">
        <v>16.75</v>
      </c>
      <c r="C939" s="220" t="s">
        <v>605</v>
      </c>
      <c r="D939" s="221"/>
      <c r="E939" s="222"/>
      <c r="F939" s="223"/>
      <c r="G939" s="223"/>
      <c r="H939" s="223"/>
      <c r="I939" s="224"/>
      <c r="J939" s="225"/>
    </row>
    <row r="940" spans="1:10" ht="94.5">
      <c r="A940" s="218"/>
      <c r="B940" s="219"/>
      <c r="C940" s="220" t="s">
        <v>606</v>
      </c>
      <c r="D940" s="221"/>
      <c r="E940" s="222"/>
      <c r="F940" s="223"/>
      <c r="G940" s="223"/>
      <c r="H940" s="223"/>
      <c r="I940" s="224"/>
      <c r="J940" s="225"/>
    </row>
    <row r="941" spans="1:10">
      <c r="A941" s="218"/>
      <c r="B941" s="219"/>
      <c r="C941" s="226"/>
      <c r="D941" s="221"/>
      <c r="E941" s="222">
        <v>1</v>
      </c>
      <c r="F941" s="223">
        <v>42</v>
      </c>
      <c r="G941" s="223">
        <v>17.5</v>
      </c>
      <c r="H941" s="227">
        <v>6.5000000000000002E-2</v>
      </c>
      <c r="I941" s="223">
        <f>G941*E941*F941*H941</f>
        <v>47.774999999999999</v>
      </c>
      <c r="J941" s="225"/>
    </row>
    <row r="942" spans="1:10">
      <c r="A942" s="218"/>
      <c r="B942" s="219"/>
      <c r="C942" s="226" t="s">
        <v>607</v>
      </c>
      <c r="D942" s="221"/>
      <c r="E942" s="222"/>
      <c r="F942" s="223"/>
      <c r="G942" s="223"/>
      <c r="H942" s="223"/>
      <c r="I942" s="224">
        <f>I941</f>
        <v>47.774999999999999</v>
      </c>
      <c r="J942" s="225"/>
    </row>
    <row r="943" spans="1:10">
      <c r="A943" s="218"/>
      <c r="B943" s="219"/>
      <c r="C943" s="226" t="s">
        <v>148</v>
      </c>
      <c r="D943" s="221"/>
      <c r="E943" s="222"/>
      <c r="F943" s="223"/>
      <c r="G943" s="223"/>
      <c r="H943" s="223"/>
      <c r="I943" s="224">
        <v>50</v>
      </c>
      <c r="J943" s="225" t="s">
        <v>11</v>
      </c>
    </row>
    <row r="944" spans="1:10">
      <c r="A944" s="218"/>
      <c r="B944" s="219"/>
      <c r="C944" s="226"/>
      <c r="D944" s="221"/>
      <c r="E944" s="222"/>
      <c r="F944" s="223"/>
      <c r="G944" s="223"/>
      <c r="H944" s="223"/>
      <c r="I944" s="224"/>
      <c r="J944" s="225"/>
    </row>
    <row r="945" spans="1:10" ht="63" customHeight="1">
      <c r="A945" s="218"/>
      <c r="B945" s="219" t="s">
        <v>450</v>
      </c>
      <c r="C945" s="248" t="s">
        <v>717</v>
      </c>
      <c r="D945" s="221"/>
      <c r="E945" s="222">
        <v>5</v>
      </c>
      <c r="F945" s="223">
        <v>42</v>
      </c>
      <c r="G945" s="223"/>
      <c r="H945" s="223"/>
      <c r="I945" s="224">
        <f>F945*E945</f>
        <v>210</v>
      </c>
      <c r="J945" s="225"/>
    </row>
    <row r="946" spans="1:10" ht="35.25" customHeight="1">
      <c r="A946" s="218"/>
      <c r="B946" s="219"/>
      <c r="C946" s="248"/>
      <c r="D946" s="221"/>
      <c r="E946" s="222">
        <v>13</v>
      </c>
      <c r="F946" s="223">
        <v>17.5</v>
      </c>
      <c r="G946" s="223"/>
      <c r="H946" s="223"/>
      <c r="I946" s="224">
        <f>F946*E946</f>
        <v>227.5</v>
      </c>
      <c r="J946" s="225"/>
    </row>
    <row r="947" spans="1:10" ht="39" customHeight="1">
      <c r="A947" s="218"/>
      <c r="B947" s="219"/>
      <c r="C947" s="249" t="s">
        <v>174</v>
      </c>
      <c r="D947" s="221"/>
      <c r="E947" s="222"/>
      <c r="F947" s="223"/>
      <c r="G947" s="223"/>
      <c r="H947" s="223"/>
      <c r="I947" s="224">
        <f>SUM(I945:I946)</f>
        <v>437.5</v>
      </c>
      <c r="J947" s="225"/>
    </row>
    <row r="948" spans="1:10" ht="39" customHeight="1">
      <c r="A948" s="218"/>
      <c r="B948" s="219"/>
      <c r="C948" s="249" t="s">
        <v>148</v>
      </c>
      <c r="D948" s="221"/>
      <c r="E948" s="222"/>
      <c r="F948" s="223"/>
      <c r="G948" s="223"/>
      <c r="H948" s="223"/>
      <c r="I948" s="224">
        <v>440</v>
      </c>
      <c r="J948" s="225" t="s">
        <v>718</v>
      </c>
    </row>
    <row r="949" spans="1:10" ht="318.75" customHeight="1">
      <c r="A949" s="13">
        <v>35</v>
      </c>
      <c r="B949" s="14" t="s">
        <v>407</v>
      </c>
      <c r="C949" s="10" t="s">
        <v>406</v>
      </c>
      <c r="D949" s="16"/>
      <c r="E949" s="17"/>
      <c r="F949" s="120"/>
      <c r="G949" s="120"/>
      <c r="H949" s="87"/>
      <c r="I949" s="28"/>
      <c r="J949" s="29"/>
    </row>
    <row r="950" spans="1:10">
      <c r="A950" s="13"/>
      <c r="B950" s="14"/>
      <c r="C950" s="41" t="s">
        <v>408</v>
      </c>
      <c r="D950" s="16"/>
      <c r="E950" s="17">
        <v>1</v>
      </c>
      <c r="F950" s="120">
        <v>6</v>
      </c>
      <c r="G950" s="120"/>
      <c r="H950" s="87">
        <v>2.4</v>
      </c>
      <c r="I950" s="18">
        <f>H950*F950*E950</f>
        <v>14.399999999999999</v>
      </c>
      <c r="J950" s="19"/>
    </row>
    <row r="951" spans="1:10">
      <c r="A951" s="13"/>
      <c r="B951" s="14"/>
      <c r="C951" s="41" t="s">
        <v>409</v>
      </c>
      <c r="D951" s="16"/>
      <c r="E951" s="17">
        <v>1</v>
      </c>
      <c r="F951" s="120">
        <v>4</v>
      </c>
      <c r="G951" s="120"/>
      <c r="H951" s="120">
        <v>2.4</v>
      </c>
      <c r="I951" s="18">
        <f>H951*F951*E951</f>
        <v>9.6</v>
      </c>
      <c r="J951" s="19"/>
    </row>
    <row r="952" spans="1:10">
      <c r="A952" s="13"/>
      <c r="B952" s="14"/>
      <c r="C952" s="40" t="s">
        <v>174</v>
      </c>
      <c r="D952" s="16"/>
      <c r="E952" s="17"/>
      <c r="F952" s="120"/>
      <c r="G952" s="120"/>
      <c r="H952" s="87"/>
      <c r="I952" s="18">
        <f>SUM(I950:I951)</f>
        <v>24</v>
      </c>
      <c r="J952" s="19"/>
    </row>
    <row r="953" spans="1:10">
      <c r="A953" s="13"/>
      <c r="B953" s="14"/>
      <c r="C953" s="39" t="s">
        <v>148</v>
      </c>
      <c r="D953" s="25"/>
      <c r="E953" s="26"/>
      <c r="F953" s="27"/>
      <c r="G953" s="27"/>
      <c r="H953" s="27"/>
      <c r="I953" s="28">
        <v>24</v>
      </c>
      <c r="J953" s="29" t="s">
        <v>88</v>
      </c>
    </row>
    <row r="954" spans="1:10">
      <c r="A954" s="13"/>
      <c r="B954" s="14"/>
      <c r="C954" s="41"/>
      <c r="D954" s="16"/>
      <c r="E954" s="17"/>
      <c r="F954" s="120"/>
      <c r="G954" s="120"/>
      <c r="H954" s="87"/>
      <c r="I954" s="18"/>
      <c r="J954" s="19"/>
    </row>
    <row r="955" spans="1:10" ht="39" customHeight="1">
      <c r="A955" s="13">
        <v>36</v>
      </c>
      <c r="B955" s="82">
        <v>10.7</v>
      </c>
      <c r="C955" s="10" t="s">
        <v>410</v>
      </c>
      <c r="D955" s="16"/>
      <c r="E955" s="17"/>
      <c r="F955" s="120"/>
      <c r="G955" s="120"/>
      <c r="H955" s="87"/>
      <c r="I955" s="18"/>
      <c r="J955" s="19"/>
    </row>
    <row r="956" spans="1:10">
      <c r="A956" s="13"/>
      <c r="B956" s="14"/>
      <c r="C956" s="41" t="s">
        <v>408</v>
      </c>
      <c r="D956" s="16"/>
      <c r="E956" s="17">
        <v>2</v>
      </c>
      <c r="F956" s="120"/>
      <c r="G956" s="120"/>
      <c r="H956" s="87"/>
      <c r="I956" s="18">
        <f>E956</f>
        <v>2</v>
      </c>
      <c r="J956" s="19"/>
    </row>
    <row r="957" spans="1:10">
      <c r="A957" s="13"/>
      <c r="B957" s="14"/>
      <c r="C957" s="41" t="s">
        <v>409</v>
      </c>
      <c r="D957" s="16"/>
      <c r="E957" s="17">
        <v>2</v>
      </c>
      <c r="F957" s="120"/>
      <c r="G957" s="120"/>
      <c r="H957" s="87"/>
      <c r="I957" s="18">
        <f>E957</f>
        <v>2</v>
      </c>
      <c r="J957" s="19"/>
    </row>
    <row r="958" spans="1:10">
      <c r="A958" s="13"/>
      <c r="B958" s="14"/>
      <c r="C958" s="40" t="s">
        <v>174</v>
      </c>
      <c r="D958" s="16"/>
      <c r="E958" s="17"/>
      <c r="F958" s="120"/>
      <c r="G958" s="120"/>
      <c r="H958" s="87"/>
      <c r="I958" s="18">
        <f>SUM(I956:I957)</f>
        <v>4</v>
      </c>
      <c r="J958" s="19"/>
    </row>
    <row r="959" spans="1:10">
      <c r="A959" s="13"/>
      <c r="B959" s="14"/>
      <c r="C959" s="39" t="s">
        <v>148</v>
      </c>
      <c r="D959" s="16"/>
      <c r="E959" s="17"/>
      <c r="F959" s="120"/>
      <c r="G959" s="120"/>
      <c r="H959" s="87"/>
      <c r="I959" s="28">
        <v>4</v>
      </c>
      <c r="J959" s="29" t="s">
        <v>194</v>
      </c>
    </row>
    <row r="960" spans="1:10">
      <c r="A960" s="13"/>
      <c r="B960" s="14"/>
      <c r="C960" s="41"/>
      <c r="D960" s="16"/>
      <c r="E960" s="17"/>
      <c r="F960" s="120"/>
      <c r="G960" s="120"/>
      <c r="H960" s="120"/>
      <c r="I960" s="18"/>
      <c r="J960" s="19"/>
    </row>
    <row r="961" spans="1:10" ht="79.5" customHeight="1">
      <c r="A961" s="13">
        <v>37</v>
      </c>
      <c r="B961" s="14" t="s">
        <v>412</v>
      </c>
      <c r="C961" s="10" t="s">
        <v>411</v>
      </c>
      <c r="D961" s="16"/>
      <c r="E961" s="17"/>
      <c r="F961" s="120"/>
      <c r="G961" s="120"/>
      <c r="H961" s="120"/>
      <c r="I961" s="18"/>
      <c r="J961" s="19"/>
    </row>
    <row r="962" spans="1:10">
      <c r="A962" s="13"/>
      <c r="B962" s="14"/>
      <c r="C962" s="41" t="s">
        <v>408</v>
      </c>
      <c r="D962" s="16"/>
      <c r="E962" s="17">
        <v>1</v>
      </c>
      <c r="F962" s="120">
        <v>6</v>
      </c>
      <c r="G962" s="120"/>
      <c r="H962" s="120">
        <v>2.4</v>
      </c>
      <c r="I962" s="18">
        <f>H962*F962*E962</f>
        <v>14.399999999999999</v>
      </c>
      <c r="J962" s="19"/>
    </row>
    <row r="963" spans="1:10">
      <c r="A963" s="13"/>
      <c r="B963" s="14"/>
      <c r="C963" s="40" t="s">
        <v>174</v>
      </c>
      <c r="D963" s="16"/>
      <c r="E963" s="17"/>
      <c r="F963" s="120"/>
      <c r="G963" s="120"/>
      <c r="H963" s="120"/>
      <c r="I963" s="18">
        <f>SUM(I962:I962)</f>
        <v>14.399999999999999</v>
      </c>
      <c r="J963" s="19"/>
    </row>
    <row r="964" spans="1:10">
      <c r="A964" s="13"/>
      <c r="B964" s="14"/>
      <c r="C964" s="39" t="s">
        <v>148</v>
      </c>
      <c r="D964" s="25"/>
      <c r="E964" s="26"/>
      <c r="F964" s="27"/>
      <c r="G964" s="27"/>
      <c r="H964" s="27"/>
      <c r="I964" s="28">
        <v>15</v>
      </c>
      <c r="J964" s="29" t="s">
        <v>88</v>
      </c>
    </row>
    <row r="965" spans="1:10">
      <c r="A965" s="13"/>
      <c r="B965" s="14"/>
      <c r="C965" s="41"/>
      <c r="D965" s="16"/>
      <c r="E965" s="17"/>
      <c r="F965" s="125"/>
      <c r="G965" s="125"/>
      <c r="H965" s="125"/>
      <c r="I965" s="18"/>
      <c r="J965" s="19"/>
    </row>
    <row r="966" spans="1:10">
      <c r="A966" s="13"/>
      <c r="B966" s="14"/>
      <c r="C966" s="41"/>
      <c r="D966" s="16"/>
      <c r="E966" s="17"/>
      <c r="F966" s="120"/>
      <c r="G966" s="120"/>
      <c r="H966" s="120"/>
      <c r="I966" s="18"/>
      <c r="J966" s="19"/>
    </row>
    <row r="967" spans="1:10" ht="50.25" customHeight="1">
      <c r="A967" s="13">
        <v>38</v>
      </c>
      <c r="B967" s="14" t="s">
        <v>45</v>
      </c>
      <c r="C967" s="10" t="s">
        <v>204</v>
      </c>
      <c r="D967" s="16"/>
      <c r="E967" s="17"/>
      <c r="F967" s="120"/>
      <c r="G967" s="120"/>
      <c r="H967" s="87"/>
      <c r="I967" s="18"/>
      <c r="J967" s="19"/>
    </row>
    <row r="968" spans="1:10" ht="20.25" customHeight="1">
      <c r="A968" s="13"/>
      <c r="B968" s="14"/>
      <c r="C968" s="135" t="s">
        <v>413</v>
      </c>
      <c r="D968" s="96"/>
      <c r="E968" s="94">
        <v>1</v>
      </c>
      <c r="F968" s="95">
        <v>63</v>
      </c>
      <c r="G968" s="95"/>
      <c r="H968" s="95">
        <v>12.15</v>
      </c>
      <c r="I968" s="130">
        <f t="shared" ref="I968:I974" si="126">H968*F968*E968</f>
        <v>765.45</v>
      </c>
      <c r="J968" s="19"/>
    </row>
    <row r="969" spans="1:10">
      <c r="A969" s="13"/>
      <c r="B969" s="14"/>
      <c r="C969" s="135" t="s">
        <v>415</v>
      </c>
      <c r="D969" s="96"/>
      <c r="E969" s="94">
        <v>1</v>
      </c>
      <c r="F969" s="95">
        <v>62.34</v>
      </c>
      <c r="G969" s="95"/>
      <c r="H969" s="95">
        <v>1.45</v>
      </c>
      <c r="I969" s="130">
        <f t="shared" si="126"/>
        <v>90.393000000000001</v>
      </c>
      <c r="J969" s="19"/>
    </row>
    <row r="970" spans="1:10" ht="18" customHeight="1">
      <c r="A970" s="13"/>
      <c r="B970" s="14"/>
      <c r="C970" s="135" t="s">
        <v>416</v>
      </c>
      <c r="D970" s="96"/>
      <c r="E970" s="94">
        <v>1</v>
      </c>
      <c r="F970" s="95">
        <v>20.04</v>
      </c>
      <c r="G970" s="95"/>
      <c r="H970" s="95">
        <v>3.6</v>
      </c>
      <c r="I970" s="130">
        <f t="shared" si="126"/>
        <v>72.144000000000005</v>
      </c>
      <c r="J970" s="19"/>
    </row>
    <row r="971" spans="1:10">
      <c r="A971" s="13"/>
      <c r="B971" s="14"/>
      <c r="C971" s="135" t="s">
        <v>415</v>
      </c>
      <c r="D971" s="96"/>
      <c r="E971" s="94">
        <v>1</v>
      </c>
      <c r="F971" s="95">
        <v>19.12</v>
      </c>
      <c r="G971" s="95"/>
      <c r="H971" s="95">
        <v>1.05</v>
      </c>
      <c r="I971" s="130">
        <f t="shared" si="126"/>
        <v>20.076000000000001</v>
      </c>
      <c r="J971" s="19"/>
    </row>
    <row r="972" spans="1:10">
      <c r="A972" s="13"/>
      <c r="B972" s="14"/>
      <c r="C972" s="135" t="s">
        <v>417</v>
      </c>
      <c r="D972" s="96"/>
      <c r="E972" s="94">
        <v>2</v>
      </c>
      <c r="F972" s="95">
        <v>41.9</v>
      </c>
      <c r="G972" s="95"/>
      <c r="H972" s="95">
        <v>3.2</v>
      </c>
      <c r="I972" s="130">
        <f t="shared" si="126"/>
        <v>268.16000000000003</v>
      </c>
      <c r="J972" s="19"/>
    </row>
    <row r="973" spans="1:10">
      <c r="A973" s="13"/>
      <c r="B973" s="14"/>
      <c r="C973" s="135" t="s">
        <v>418</v>
      </c>
      <c r="D973" s="96"/>
      <c r="E973" s="94">
        <v>1</v>
      </c>
      <c r="F973" s="95">
        <v>18</v>
      </c>
      <c r="G973" s="95"/>
      <c r="H973" s="95">
        <v>3.2</v>
      </c>
      <c r="I973" s="130">
        <f t="shared" si="126"/>
        <v>57.6</v>
      </c>
      <c r="J973" s="19"/>
    </row>
    <row r="974" spans="1:10" ht="31.5">
      <c r="A974" s="13"/>
      <c r="B974" s="14"/>
      <c r="C974" s="135" t="s">
        <v>436</v>
      </c>
      <c r="D974" s="96"/>
      <c r="E974" s="94">
        <v>2</v>
      </c>
      <c r="F974" s="95">
        <v>14.9</v>
      </c>
      <c r="G974" s="95"/>
      <c r="H974" s="95">
        <v>1.02</v>
      </c>
      <c r="I974" s="130">
        <f t="shared" si="126"/>
        <v>30.396000000000001</v>
      </c>
      <c r="J974" s="19"/>
    </row>
    <row r="975" spans="1:10">
      <c r="A975" s="13"/>
      <c r="B975" s="14"/>
      <c r="C975" s="135" t="s">
        <v>179</v>
      </c>
      <c r="D975" s="96"/>
      <c r="E975" s="94"/>
      <c r="F975" s="95"/>
      <c r="G975" s="95"/>
      <c r="H975" s="95"/>
      <c r="I975" s="130"/>
      <c r="J975" s="19"/>
    </row>
    <row r="976" spans="1:10">
      <c r="A976" s="13"/>
      <c r="B976" s="14"/>
      <c r="C976" s="135" t="s">
        <v>181</v>
      </c>
      <c r="D976" s="96">
        <v>0.5</v>
      </c>
      <c r="E976" s="94">
        <v>-17</v>
      </c>
      <c r="F976" s="95">
        <v>1.8</v>
      </c>
      <c r="G976" s="95"/>
      <c r="H976" s="95">
        <v>1.5</v>
      </c>
      <c r="I976" s="130">
        <f>H976*F976*E976*D976</f>
        <v>-22.950000000000003</v>
      </c>
      <c r="J976" s="19"/>
    </row>
    <row r="977" spans="1:10">
      <c r="A977" s="13"/>
      <c r="B977" s="14"/>
      <c r="C977" s="135" t="s">
        <v>375</v>
      </c>
      <c r="D977" s="96">
        <v>0.5</v>
      </c>
      <c r="E977" s="94">
        <v>-2</v>
      </c>
      <c r="F977" s="95">
        <v>1.8</v>
      </c>
      <c r="G977" s="95"/>
      <c r="H977" s="95">
        <v>2.25</v>
      </c>
      <c r="I977" s="130">
        <f>H977*F977*E977*D977</f>
        <v>-4.05</v>
      </c>
      <c r="J977" s="19"/>
    </row>
    <row r="978" spans="1:10">
      <c r="A978" s="13"/>
      <c r="B978" s="14"/>
      <c r="C978" s="135" t="s">
        <v>180</v>
      </c>
      <c r="D978" s="96">
        <v>0.5</v>
      </c>
      <c r="E978" s="94">
        <v>-1</v>
      </c>
      <c r="F978" s="95">
        <v>1</v>
      </c>
      <c r="G978" s="95"/>
      <c r="H978" s="95">
        <v>2.25</v>
      </c>
      <c r="I978" s="130">
        <f>H978*F978*E978*D978</f>
        <v>-1.125</v>
      </c>
      <c r="J978" s="19"/>
    </row>
    <row r="979" spans="1:10">
      <c r="A979" s="13"/>
      <c r="B979" s="14"/>
      <c r="C979" s="135" t="s">
        <v>409</v>
      </c>
      <c r="D979" s="96">
        <v>0.5</v>
      </c>
      <c r="E979" s="94">
        <v>-1</v>
      </c>
      <c r="F979" s="95">
        <v>6</v>
      </c>
      <c r="G979" s="95"/>
      <c r="H979" s="95">
        <v>2.4</v>
      </c>
      <c r="I979" s="130">
        <f>H979*F979*E979*D979</f>
        <v>-7.1999999999999993</v>
      </c>
      <c r="J979" s="19"/>
    </row>
    <row r="980" spans="1:10">
      <c r="A980" s="13"/>
      <c r="B980" s="14"/>
      <c r="C980" s="135" t="s">
        <v>409</v>
      </c>
      <c r="D980" s="96">
        <v>0.5</v>
      </c>
      <c r="E980" s="94">
        <v>-1</v>
      </c>
      <c r="F980" s="95">
        <v>4</v>
      </c>
      <c r="G980" s="95"/>
      <c r="H980" s="95">
        <v>2.4</v>
      </c>
      <c r="I980" s="130">
        <f>H980*F980*E980*D980</f>
        <v>-4.8</v>
      </c>
      <c r="J980" s="19"/>
    </row>
    <row r="981" spans="1:10">
      <c r="A981" s="13"/>
      <c r="B981" s="14"/>
      <c r="C981" s="15" t="s">
        <v>150</v>
      </c>
      <c r="D981" s="16"/>
      <c r="E981" s="17"/>
      <c r="F981" s="120"/>
      <c r="G981" s="120"/>
      <c r="H981" s="87"/>
      <c r="I981" s="18">
        <f>SUM(I968:I980)</f>
        <v>1264.0940000000001</v>
      </c>
      <c r="J981" s="19"/>
    </row>
    <row r="982" spans="1:10">
      <c r="A982" s="13"/>
      <c r="B982" s="14"/>
      <c r="C982" s="24" t="s">
        <v>148</v>
      </c>
      <c r="D982" s="25"/>
      <c r="E982" s="26"/>
      <c r="F982" s="27"/>
      <c r="G982" s="27"/>
      <c r="H982" s="27"/>
      <c r="I982" s="28">
        <v>1270</v>
      </c>
      <c r="J982" s="29" t="s">
        <v>88</v>
      </c>
    </row>
    <row r="983" spans="1:10">
      <c r="A983" s="13"/>
      <c r="B983" s="14"/>
      <c r="C983" s="24"/>
      <c r="D983" s="25"/>
      <c r="E983" s="26"/>
      <c r="F983" s="27"/>
      <c r="G983" s="27"/>
      <c r="H983" s="27"/>
      <c r="I983" s="28"/>
      <c r="J983" s="29"/>
    </row>
    <row r="984" spans="1:10" ht="33.75" customHeight="1">
      <c r="A984" s="13">
        <v>39</v>
      </c>
      <c r="B984" s="14">
        <v>13.22</v>
      </c>
      <c r="C984" s="10" t="s">
        <v>419</v>
      </c>
      <c r="D984" s="25"/>
      <c r="E984" s="26"/>
      <c r="F984" s="27"/>
      <c r="G984" s="27"/>
      <c r="H984" s="27"/>
      <c r="I984" s="28"/>
      <c r="J984" s="29"/>
    </row>
    <row r="985" spans="1:10" s="134" customFormat="1" ht="17.25" customHeight="1">
      <c r="A985" s="17"/>
      <c r="B985" s="77"/>
      <c r="C985" s="156" t="s">
        <v>413</v>
      </c>
      <c r="D985" s="159"/>
      <c r="E985" s="67">
        <v>1</v>
      </c>
      <c r="F985" s="132">
        <v>63</v>
      </c>
      <c r="G985" s="132"/>
      <c r="H985" s="132">
        <v>2.15</v>
      </c>
      <c r="I985" s="151">
        <f>H985*F985*E985</f>
        <v>135.44999999999999</v>
      </c>
      <c r="J985" s="133"/>
    </row>
    <row r="986" spans="1:10">
      <c r="A986" s="13"/>
      <c r="B986" s="14"/>
      <c r="C986" s="135" t="s">
        <v>415</v>
      </c>
      <c r="D986" s="96"/>
      <c r="E986" s="94">
        <v>1</v>
      </c>
      <c r="F986" s="95">
        <v>62.34</v>
      </c>
      <c r="G986" s="95"/>
      <c r="H986" s="95">
        <v>0.85</v>
      </c>
      <c r="I986" s="130">
        <f>H986*F986*E986</f>
        <v>52.989000000000004</v>
      </c>
      <c r="J986" s="29"/>
    </row>
    <row r="987" spans="1:10">
      <c r="A987" s="13"/>
      <c r="B987" s="14"/>
      <c r="C987" s="135" t="s">
        <v>416</v>
      </c>
      <c r="D987" s="96"/>
      <c r="E987" s="94">
        <v>1</v>
      </c>
      <c r="F987" s="95">
        <v>20.04</v>
      </c>
      <c r="G987" s="95"/>
      <c r="H987" s="95">
        <v>0.85</v>
      </c>
      <c r="I987" s="130">
        <f>H987*F987*E987</f>
        <v>17.033999999999999</v>
      </c>
      <c r="J987" s="29"/>
    </row>
    <row r="988" spans="1:10">
      <c r="A988" s="13"/>
      <c r="B988" s="14"/>
      <c r="C988" s="135" t="s">
        <v>150</v>
      </c>
      <c r="D988" s="96"/>
      <c r="E988" s="94"/>
      <c r="F988" s="95"/>
      <c r="G988" s="95"/>
      <c r="H988" s="95"/>
      <c r="I988" s="130">
        <f>SUM(I985:I987)</f>
        <v>205.47299999999998</v>
      </c>
      <c r="J988" s="29"/>
    </row>
    <row r="989" spans="1:10" s="30" customFormat="1">
      <c r="A989" s="22"/>
      <c r="B989" s="23"/>
      <c r="C989" s="136" t="s">
        <v>148</v>
      </c>
      <c r="D989" s="137"/>
      <c r="E989" s="126"/>
      <c r="F989" s="138"/>
      <c r="G989" s="138"/>
      <c r="H989" s="138"/>
      <c r="I989" s="139">
        <v>210</v>
      </c>
      <c r="J989" s="29" t="s">
        <v>88</v>
      </c>
    </row>
    <row r="990" spans="1:10">
      <c r="A990" s="13"/>
      <c r="B990" s="14"/>
      <c r="C990" s="135"/>
      <c r="D990" s="96"/>
      <c r="E990" s="94"/>
      <c r="F990" s="95"/>
      <c r="G990" s="95"/>
      <c r="H990" s="95"/>
      <c r="I990" s="130"/>
      <c r="J990" s="29"/>
    </row>
    <row r="991" spans="1:10" ht="31.5">
      <c r="A991" s="13">
        <v>40</v>
      </c>
      <c r="B991" s="14" t="s">
        <v>421</v>
      </c>
      <c r="C991" s="93" t="s">
        <v>420</v>
      </c>
      <c r="D991" s="96"/>
      <c r="E991" s="94"/>
      <c r="F991" s="95"/>
      <c r="G991" s="95"/>
      <c r="H991" s="95"/>
      <c r="I991" s="130"/>
      <c r="J991" s="29"/>
    </row>
    <row r="992" spans="1:10">
      <c r="A992" s="13"/>
      <c r="B992" s="14"/>
      <c r="C992" s="135" t="s">
        <v>415</v>
      </c>
      <c r="D992" s="96"/>
      <c r="E992" s="94">
        <v>1</v>
      </c>
      <c r="F992" s="95">
        <v>62.34</v>
      </c>
      <c r="G992" s="95"/>
      <c r="H992" s="95">
        <v>0.6</v>
      </c>
      <c r="I992" s="130">
        <f>H992*F992*E992</f>
        <v>37.404000000000003</v>
      </c>
      <c r="J992" s="29"/>
    </row>
    <row r="993" spans="1:10">
      <c r="A993" s="13"/>
      <c r="B993" s="14"/>
      <c r="C993" s="135" t="s">
        <v>416</v>
      </c>
      <c r="D993" s="96"/>
      <c r="E993" s="94">
        <v>1</v>
      </c>
      <c r="F993" s="95">
        <v>20.04</v>
      </c>
      <c r="G993" s="95"/>
      <c r="H993" s="95">
        <v>2.75</v>
      </c>
      <c r="I993" s="130">
        <f>H993*F993*E993</f>
        <v>55.11</v>
      </c>
      <c r="J993" s="29"/>
    </row>
    <row r="994" spans="1:10">
      <c r="A994" s="13"/>
      <c r="B994" s="14"/>
      <c r="C994" s="135" t="s">
        <v>415</v>
      </c>
      <c r="D994" s="96"/>
      <c r="E994" s="94">
        <v>1</v>
      </c>
      <c r="F994" s="95">
        <v>19.12</v>
      </c>
      <c r="G994" s="95"/>
      <c r="H994" s="95">
        <v>1.05</v>
      </c>
      <c r="I994" s="130">
        <f>H994*F994*E994</f>
        <v>20.076000000000001</v>
      </c>
      <c r="J994" s="29"/>
    </row>
    <row r="995" spans="1:10">
      <c r="A995" s="13"/>
      <c r="B995" s="14"/>
      <c r="C995" s="21" t="s">
        <v>174</v>
      </c>
      <c r="D995" s="16"/>
      <c r="E995" s="17"/>
      <c r="F995" s="125"/>
      <c r="G995" s="125"/>
      <c r="H995" s="125"/>
      <c r="I995" s="18">
        <f>SUM(I992:I994)</f>
        <v>112.59</v>
      </c>
      <c r="J995" s="29"/>
    </row>
    <row r="996" spans="1:10">
      <c r="A996" s="13"/>
      <c r="B996" s="14"/>
      <c r="C996" s="24" t="s">
        <v>148</v>
      </c>
      <c r="D996" s="25"/>
      <c r="E996" s="26"/>
      <c r="F996" s="27"/>
      <c r="G996" s="27"/>
      <c r="H996" s="27"/>
      <c r="I996" s="28">
        <v>115</v>
      </c>
      <c r="J996" s="29" t="s">
        <v>88</v>
      </c>
    </row>
    <row r="997" spans="1:10">
      <c r="A997" s="13"/>
      <c r="B997" s="14"/>
      <c r="C997" s="15"/>
      <c r="D997" s="16"/>
      <c r="E997" s="17"/>
      <c r="F997" s="144"/>
      <c r="G997" s="144"/>
      <c r="H997" s="144"/>
      <c r="I997" s="18"/>
      <c r="J997" s="19"/>
    </row>
    <row r="998" spans="1:10" ht="61.5" customHeight="1">
      <c r="A998" s="13">
        <v>41</v>
      </c>
      <c r="B998" s="14" t="s">
        <v>220</v>
      </c>
      <c r="C998" s="10" t="s">
        <v>223</v>
      </c>
      <c r="D998" s="16"/>
      <c r="E998" s="17"/>
      <c r="F998" s="120"/>
      <c r="G998" s="120"/>
      <c r="H998" s="87"/>
      <c r="I998" s="18"/>
      <c r="J998" s="19"/>
    </row>
    <row r="999" spans="1:10">
      <c r="A999" s="13"/>
      <c r="B999" s="14"/>
      <c r="C999" s="60" t="s">
        <v>368</v>
      </c>
      <c r="D999" s="16"/>
      <c r="E999" s="17"/>
      <c r="F999" s="120"/>
      <c r="G999" s="120"/>
      <c r="H999" s="87"/>
      <c r="I999" s="18"/>
      <c r="J999" s="19"/>
    </row>
    <row r="1000" spans="1:10">
      <c r="A1000" s="79"/>
      <c r="B1000" s="79"/>
      <c r="C1000" s="135" t="s">
        <v>392</v>
      </c>
      <c r="D1000" s="89"/>
      <c r="E1000" s="97">
        <v>2</v>
      </c>
      <c r="F1000" s="12">
        <v>6.49</v>
      </c>
      <c r="G1000" s="42"/>
      <c r="H1000" s="12">
        <v>3.88</v>
      </c>
      <c r="I1000" s="140">
        <f>H1000*F1000*E1000</f>
        <v>50.362400000000001</v>
      </c>
      <c r="J1000" s="96"/>
    </row>
    <row r="1001" spans="1:10">
      <c r="A1001" s="79"/>
      <c r="B1001" s="79"/>
      <c r="C1001" s="135" t="s">
        <v>160</v>
      </c>
      <c r="D1001" s="89"/>
      <c r="E1001" s="97">
        <v>2</v>
      </c>
      <c r="F1001" s="12">
        <v>5.59</v>
      </c>
      <c r="G1001" s="42"/>
      <c r="H1001" s="12">
        <v>3.88</v>
      </c>
      <c r="I1001" s="140">
        <f>H1001*F1001*E1001</f>
        <v>43.378399999999999</v>
      </c>
      <c r="J1001" s="96"/>
    </row>
    <row r="1002" spans="1:10">
      <c r="A1002" s="79"/>
      <c r="B1002" s="79"/>
      <c r="C1002" s="135" t="s">
        <v>274</v>
      </c>
      <c r="D1002" s="89"/>
      <c r="E1002" s="97">
        <v>2</v>
      </c>
      <c r="F1002" s="12">
        <v>6.2</v>
      </c>
      <c r="G1002" s="42"/>
      <c r="H1002" s="12">
        <v>3.88</v>
      </c>
      <c r="I1002" s="140">
        <f t="shared" ref="I1002:I1013" si="127">H1002*F1002*E1002</f>
        <v>48.112000000000002</v>
      </c>
      <c r="J1002" s="96"/>
    </row>
    <row r="1003" spans="1:10">
      <c r="A1003" s="79"/>
      <c r="B1003" s="79"/>
      <c r="C1003" s="135" t="s">
        <v>160</v>
      </c>
      <c r="D1003" s="89"/>
      <c r="E1003" s="97">
        <v>2</v>
      </c>
      <c r="F1003" s="12">
        <v>9.24</v>
      </c>
      <c r="G1003" s="42"/>
      <c r="H1003" s="12">
        <v>3.88</v>
      </c>
      <c r="I1003" s="140">
        <f t="shared" si="127"/>
        <v>71.702399999999997</v>
      </c>
      <c r="J1003" s="96"/>
    </row>
    <row r="1004" spans="1:10">
      <c r="A1004" s="79"/>
      <c r="B1004" s="79"/>
      <c r="C1004" s="135" t="s">
        <v>422</v>
      </c>
      <c r="D1004" s="90"/>
      <c r="E1004" s="97">
        <v>2</v>
      </c>
      <c r="F1004" s="12">
        <v>6.49</v>
      </c>
      <c r="G1004" s="42"/>
      <c r="H1004" s="12">
        <v>3.88</v>
      </c>
      <c r="I1004" s="140">
        <f t="shared" si="127"/>
        <v>50.362400000000001</v>
      </c>
      <c r="J1004" s="96"/>
    </row>
    <row r="1005" spans="1:10">
      <c r="A1005" s="79"/>
      <c r="B1005" s="79"/>
      <c r="C1005" s="135" t="s">
        <v>160</v>
      </c>
      <c r="D1005" s="90"/>
      <c r="E1005" s="97">
        <v>2</v>
      </c>
      <c r="F1005" s="12">
        <v>3.42</v>
      </c>
      <c r="G1005" s="42"/>
      <c r="H1005" s="12">
        <v>3.88</v>
      </c>
      <c r="I1005" s="140">
        <f t="shared" si="127"/>
        <v>26.539199999999997</v>
      </c>
      <c r="J1005" s="96"/>
    </row>
    <row r="1006" spans="1:10">
      <c r="A1006" s="79"/>
      <c r="B1006" s="79"/>
      <c r="C1006" s="135" t="s">
        <v>275</v>
      </c>
      <c r="D1006" s="91"/>
      <c r="E1006" s="97">
        <v>2</v>
      </c>
      <c r="F1006" s="12">
        <v>12.92</v>
      </c>
      <c r="G1006" s="42"/>
      <c r="H1006" s="12">
        <v>3.88</v>
      </c>
      <c r="I1006" s="140">
        <f t="shared" si="127"/>
        <v>100.25919999999999</v>
      </c>
      <c r="J1006" s="96"/>
    </row>
    <row r="1007" spans="1:10">
      <c r="A1007" s="79"/>
      <c r="B1007" s="79"/>
      <c r="C1007" s="135" t="s">
        <v>160</v>
      </c>
      <c r="D1007" s="91"/>
      <c r="E1007" s="97">
        <v>2</v>
      </c>
      <c r="F1007" s="12">
        <v>2</v>
      </c>
      <c r="G1007" s="42"/>
      <c r="H1007" s="12">
        <v>3.88</v>
      </c>
      <c r="I1007" s="140">
        <f t="shared" si="127"/>
        <v>15.52</v>
      </c>
      <c r="J1007" s="96"/>
    </row>
    <row r="1008" spans="1:10">
      <c r="A1008" s="79"/>
      <c r="B1008" s="79"/>
      <c r="C1008" s="135" t="s">
        <v>187</v>
      </c>
      <c r="D1008" s="91"/>
      <c r="E1008" s="97">
        <v>2</v>
      </c>
      <c r="F1008" s="12">
        <v>2.97</v>
      </c>
      <c r="G1008" s="42"/>
      <c r="H1008" s="12">
        <v>3.88</v>
      </c>
      <c r="I1008" s="140">
        <f t="shared" si="127"/>
        <v>23.0472</v>
      </c>
      <c r="J1008" s="96"/>
    </row>
    <row r="1009" spans="1:10">
      <c r="A1009" s="79"/>
      <c r="B1009" s="79"/>
      <c r="C1009" s="135" t="s">
        <v>160</v>
      </c>
      <c r="D1009" s="91"/>
      <c r="E1009" s="97">
        <v>2</v>
      </c>
      <c r="F1009" s="12">
        <v>5.95</v>
      </c>
      <c r="G1009" s="42"/>
      <c r="H1009" s="12">
        <v>3.88</v>
      </c>
      <c r="I1009" s="140">
        <f t="shared" si="127"/>
        <v>46.171999999999997</v>
      </c>
      <c r="J1009" s="96"/>
    </row>
    <row r="1010" spans="1:10">
      <c r="A1010" s="79"/>
      <c r="B1010" s="79"/>
      <c r="C1010" s="135" t="s">
        <v>423</v>
      </c>
      <c r="D1010" s="91"/>
      <c r="E1010" s="97">
        <v>2</v>
      </c>
      <c r="F1010" s="12">
        <v>6.19</v>
      </c>
      <c r="G1010" s="42"/>
      <c r="H1010" s="12">
        <v>4.05</v>
      </c>
      <c r="I1010" s="140">
        <f t="shared" si="127"/>
        <v>50.139000000000003</v>
      </c>
      <c r="J1010" s="96"/>
    </row>
    <row r="1011" spans="1:10">
      <c r="A1011" s="79"/>
      <c r="B1011" s="79"/>
      <c r="C1011" s="135" t="s">
        <v>424</v>
      </c>
      <c r="D1011" s="91"/>
      <c r="E1011" s="97">
        <v>2</v>
      </c>
      <c r="F1011" s="12">
        <v>6.49</v>
      </c>
      <c r="G1011" s="42"/>
      <c r="H1011" s="12">
        <v>3.88</v>
      </c>
      <c r="I1011" s="140">
        <f t="shared" si="127"/>
        <v>50.362400000000001</v>
      </c>
      <c r="J1011" s="96"/>
    </row>
    <row r="1012" spans="1:10">
      <c r="A1012" s="79"/>
      <c r="B1012" s="79"/>
      <c r="C1012" s="135" t="s">
        <v>160</v>
      </c>
      <c r="D1012" s="92"/>
      <c r="E1012" s="97">
        <v>2</v>
      </c>
      <c r="F1012" s="12">
        <v>1.48</v>
      </c>
      <c r="G1012" s="42"/>
      <c r="H1012" s="12">
        <v>3.88</v>
      </c>
      <c r="I1012" s="140">
        <f t="shared" si="127"/>
        <v>11.4848</v>
      </c>
      <c r="J1012" s="96"/>
    </row>
    <row r="1013" spans="1:10">
      <c r="A1013" s="79"/>
      <c r="B1013" s="79"/>
      <c r="C1013" s="135" t="s">
        <v>225</v>
      </c>
      <c r="D1013" s="92"/>
      <c r="E1013" s="97">
        <v>2</v>
      </c>
      <c r="F1013" s="12">
        <v>2.0099999999999998</v>
      </c>
      <c r="G1013" s="42"/>
      <c r="H1013" s="12">
        <v>3.88</v>
      </c>
      <c r="I1013" s="140">
        <f t="shared" si="127"/>
        <v>15.597599999999998</v>
      </c>
      <c r="J1013" s="96"/>
    </row>
    <row r="1014" spans="1:10">
      <c r="A1014" s="79"/>
      <c r="B1014" s="79"/>
      <c r="C1014" s="135" t="s">
        <v>160</v>
      </c>
      <c r="D1014" s="85"/>
      <c r="E1014" s="97">
        <v>2</v>
      </c>
      <c r="F1014" s="12">
        <v>1.5</v>
      </c>
      <c r="G1014" s="42"/>
      <c r="H1014" s="12">
        <v>3.88</v>
      </c>
      <c r="I1014" s="140">
        <f t="shared" ref="I1014:I1028" si="128">H1014*F1014*E1014</f>
        <v>11.64</v>
      </c>
      <c r="J1014" s="96"/>
    </row>
    <row r="1015" spans="1:10">
      <c r="A1015" s="79"/>
      <c r="B1015" s="79"/>
      <c r="C1015" s="135" t="s">
        <v>240</v>
      </c>
      <c r="D1015" s="85"/>
      <c r="E1015" s="97">
        <v>8</v>
      </c>
      <c r="F1015" s="12">
        <v>1.5</v>
      </c>
      <c r="G1015" s="42"/>
      <c r="H1015" s="12">
        <v>3.88</v>
      </c>
      <c r="I1015" s="140">
        <f t="shared" si="128"/>
        <v>46.56</v>
      </c>
      <c r="J1015" s="96"/>
    </row>
    <row r="1016" spans="1:10">
      <c r="A1016" s="79"/>
      <c r="B1016" s="79"/>
      <c r="C1016" s="135" t="s">
        <v>160</v>
      </c>
      <c r="D1016" s="85"/>
      <c r="E1016" s="97">
        <v>8</v>
      </c>
      <c r="F1016" s="12">
        <v>1.2</v>
      </c>
      <c r="G1016" s="42"/>
      <c r="H1016" s="12">
        <v>3.88</v>
      </c>
      <c r="I1016" s="140">
        <f t="shared" si="128"/>
        <v>37.247999999999998</v>
      </c>
      <c r="J1016" s="96"/>
    </row>
    <row r="1017" spans="1:10">
      <c r="A1017" s="79"/>
      <c r="B1017" s="79"/>
      <c r="C1017" s="135" t="s">
        <v>425</v>
      </c>
      <c r="D1017" s="85"/>
      <c r="E1017" s="97">
        <v>2</v>
      </c>
      <c r="F1017" s="12">
        <v>4.25</v>
      </c>
      <c r="G1017" s="42"/>
      <c r="H1017" s="12">
        <v>3.88</v>
      </c>
      <c r="I1017" s="140">
        <f t="shared" si="128"/>
        <v>32.979999999999997</v>
      </c>
      <c r="J1017" s="96"/>
    </row>
    <row r="1018" spans="1:10">
      <c r="A1018" s="79"/>
      <c r="B1018" s="79"/>
      <c r="C1018" s="135" t="s">
        <v>160</v>
      </c>
      <c r="D1018" s="80"/>
      <c r="E1018" s="97">
        <v>2</v>
      </c>
      <c r="F1018" s="12">
        <v>2.5099999999999998</v>
      </c>
      <c r="G1018" s="42"/>
      <c r="H1018" s="12">
        <v>3.88</v>
      </c>
      <c r="I1018" s="140">
        <f t="shared" si="128"/>
        <v>19.477599999999999</v>
      </c>
    </row>
    <row r="1019" spans="1:10">
      <c r="A1019" s="79"/>
      <c r="B1019" s="79"/>
      <c r="C1019" s="135" t="s">
        <v>239</v>
      </c>
      <c r="D1019" s="80"/>
      <c r="E1019" s="97">
        <v>2</v>
      </c>
      <c r="F1019" s="12">
        <v>4.25</v>
      </c>
      <c r="G1019" s="42"/>
      <c r="H1019" s="12">
        <v>3.88</v>
      </c>
      <c r="I1019" s="140">
        <f t="shared" si="128"/>
        <v>32.979999999999997</v>
      </c>
    </row>
    <row r="1020" spans="1:10">
      <c r="A1020" s="79"/>
      <c r="B1020" s="79"/>
      <c r="C1020" s="135" t="s">
        <v>160</v>
      </c>
      <c r="D1020" s="80"/>
      <c r="E1020" s="97">
        <v>2</v>
      </c>
      <c r="F1020" s="12">
        <v>1.51</v>
      </c>
      <c r="G1020" s="42"/>
      <c r="H1020" s="12">
        <v>3.88</v>
      </c>
      <c r="I1020" s="140">
        <f t="shared" si="128"/>
        <v>11.717599999999999</v>
      </c>
    </row>
    <row r="1021" spans="1:10">
      <c r="A1021" s="79"/>
      <c r="B1021" s="79"/>
      <c r="C1021" s="135" t="s">
        <v>426</v>
      </c>
      <c r="D1021" s="80"/>
      <c r="E1021" s="97">
        <v>4</v>
      </c>
      <c r="F1021" s="12">
        <v>0.7</v>
      </c>
      <c r="G1021" s="42"/>
      <c r="H1021" s="12">
        <v>1.3</v>
      </c>
      <c r="I1021" s="140">
        <f t="shared" si="128"/>
        <v>3.6399999999999997</v>
      </c>
    </row>
    <row r="1022" spans="1:10">
      <c r="A1022" s="79"/>
      <c r="B1022" s="79"/>
      <c r="C1022" s="135" t="s">
        <v>427</v>
      </c>
      <c r="D1022" s="80"/>
      <c r="E1022" s="76">
        <v>2</v>
      </c>
      <c r="F1022" s="81">
        <v>41.69</v>
      </c>
      <c r="G1022" s="82"/>
      <c r="H1022" s="12">
        <v>3</v>
      </c>
      <c r="I1022" s="140">
        <f t="shared" si="128"/>
        <v>250.14</v>
      </c>
    </row>
    <row r="1023" spans="1:10">
      <c r="A1023" s="79"/>
      <c r="B1023" s="79"/>
      <c r="C1023" s="135" t="s">
        <v>428</v>
      </c>
      <c r="D1023" s="80"/>
      <c r="E1023" s="76">
        <v>1</v>
      </c>
      <c r="F1023" s="81">
        <v>17.54</v>
      </c>
      <c r="G1023" s="82"/>
      <c r="H1023" s="12">
        <v>3</v>
      </c>
      <c r="I1023" s="140">
        <f t="shared" si="128"/>
        <v>52.62</v>
      </c>
    </row>
    <row r="1024" spans="1:10">
      <c r="A1024" s="79"/>
      <c r="B1024" s="79"/>
      <c r="C1024" s="135" t="s">
        <v>429</v>
      </c>
      <c r="D1024" s="91"/>
      <c r="E1024" s="76">
        <v>1</v>
      </c>
      <c r="F1024" s="82">
        <v>19.41</v>
      </c>
      <c r="G1024" s="82"/>
      <c r="H1024" s="12">
        <v>3</v>
      </c>
      <c r="I1024" s="140">
        <f t="shared" si="128"/>
        <v>58.230000000000004</v>
      </c>
    </row>
    <row r="1025" spans="1:9">
      <c r="A1025" s="79"/>
      <c r="B1025" s="79"/>
      <c r="C1025" s="135" t="s">
        <v>187</v>
      </c>
      <c r="D1025" s="91"/>
      <c r="E1025" s="76">
        <v>1</v>
      </c>
      <c r="F1025" s="82">
        <v>20.41</v>
      </c>
      <c r="G1025" s="82"/>
      <c r="H1025" s="12">
        <v>3</v>
      </c>
      <c r="I1025" s="140">
        <f t="shared" si="128"/>
        <v>61.230000000000004</v>
      </c>
    </row>
    <row r="1026" spans="1:9">
      <c r="A1026" s="79"/>
      <c r="B1026" s="79"/>
      <c r="C1026" s="135" t="s">
        <v>449</v>
      </c>
      <c r="D1026" s="91"/>
      <c r="E1026" s="76">
        <v>1</v>
      </c>
      <c r="F1026" s="81">
        <v>31.42</v>
      </c>
      <c r="G1026" s="82"/>
      <c r="H1026" s="12">
        <v>3</v>
      </c>
      <c r="I1026" s="140">
        <f t="shared" si="128"/>
        <v>94.26</v>
      </c>
    </row>
    <row r="1027" spans="1:9">
      <c r="A1027" s="79"/>
      <c r="B1027" s="79"/>
      <c r="C1027" s="136" t="s">
        <v>176</v>
      </c>
      <c r="D1027" s="91"/>
      <c r="E1027" s="76"/>
      <c r="F1027" s="82"/>
      <c r="G1027" s="82"/>
      <c r="H1027" s="12"/>
      <c r="I1027" s="140"/>
    </row>
    <row r="1028" spans="1:9" ht="31.5">
      <c r="A1028" s="79"/>
      <c r="B1028" s="79"/>
      <c r="C1028" s="135" t="s">
        <v>432</v>
      </c>
      <c r="D1028" s="92"/>
      <c r="E1028" s="86">
        <v>2</v>
      </c>
      <c r="F1028" s="11">
        <v>6.49</v>
      </c>
      <c r="G1028" s="82"/>
      <c r="H1028" s="11">
        <v>3.58</v>
      </c>
      <c r="I1028" s="5">
        <f t="shared" si="128"/>
        <v>46.468400000000003</v>
      </c>
    </row>
    <row r="1029" spans="1:9">
      <c r="A1029" s="79"/>
      <c r="B1029" s="79"/>
      <c r="C1029" s="135" t="s">
        <v>160</v>
      </c>
      <c r="D1029" s="92"/>
      <c r="E1029" s="86">
        <v>2</v>
      </c>
      <c r="F1029" s="11">
        <v>11.35</v>
      </c>
      <c r="G1029" s="82"/>
      <c r="H1029" s="11">
        <v>3.58</v>
      </c>
      <c r="I1029" s="5">
        <f t="shared" ref="I1029" si="129">H1029*F1029*E1029</f>
        <v>81.266000000000005</v>
      </c>
    </row>
    <row r="1030" spans="1:9">
      <c r="A1030" s="79"/>
      <c r="B1030" s="79"/>
      <c r="C1030" s="135" t="s">
        <v>321</v>
      </c>
      <c r="D1030" s="92"/>
      <c r="E1030" s="86">
        <v>2</v>
      </c>
      <c r="F1030" s="11">
        <v>4.95</v>
      </c>
      <c r="G1030" s="82"/>
      <c r="H1030" s="11">
        <v>3.58</v>
      </c>
      <c r="I1030" s="5">
        <f t="shared" ref="I1030:I1051" si="130">H1030*F1030*E1030</f>
        <v>35.442</v>
      </c>
    </row>
    <row r="1031" spans="1:9">
      <c r="A1031" s="79"/>
      <c r="B1031" s="79"/>
      <c r="C1031" s="135" t="s">
        <v>160</v>
      </c>
      <c r="D1031" s="91"/>
      <c r="E1031" s="86">
        <v>2</v>
      </c>
      <c r="F1031" s="11">
        <v>3.37</v>
      </c>
      <c r="G1031" s="82"/>
      <c r="H1031" s="11">
        <v>3.58</v>
      </c>
      <c r="I1031" s="5">
        <f t="shared" si="130"/>
        <v>24.129200000000001</v>
      </c>
    </row>
    <row r="1032" spans="1:9">
      <c r="A1032" s="79"/>
      <c r="B1032" s="79"/>
      <c r="C1032" s="135" t="s">
        <v>389</v>
      </c>
      <c r="D1032" s="91"/>
      <c r="E1032" s="86">
        <v>2</v>
      </c>
      <c r="F1032" s="11">
        <v>1.2</v>
      </c>
      <c r="G1032" s="82"/>
      <c r="H1032" s="11">
        <v>3.58</v>
      </c>
      <c r="I1032" s="5">
        <f t="shared" si="130"/>
        <v>8.5920000000000005</v>
      </c>
    </row>
    <row r="1033" spans="1:9">
      <c r="A1033" s="79"/>
      <c r="B1033" s="79"/>
      <c r="C1033" s="135" t="s">
        <v>160</v>
      </c>
      <c r="D1033" s="80"/>
      <c r="E1033" s="86">
        <v>2</v>
      </c>
      <c r="F1033" s="11">
        <v>1.8</v>
      </c>
      <c r="G1033" s="82"/>
      <c r="H1033" s="11">
        <v>3.58</v>
      </c>
      <c r="I1033" s="5">
        <f t="shared" si="130"/>
        <v>12.888</v>
      </c>
    </row>
    <row r="1034" spans="1:9">
      <c r="A1034" s="79"/>
      <c r="B1034" s="79"/>
      <c r="C1034" s="135" t="s">
        <v>278</v>
      </c>
      <c r="D1034" s="80"/>
      <c r="E1034" s="86">
        <v>2</v>
      </c>
      <c r="F1034" s="11">
        <v>1.2</v>
      </c>
      <c r="G1034" s="82"/>
      <c r="H1034" s="11">
        <v>3.58</v>
      </c>
      <c r="I1034" s="5">
        <f t="shared" si="130"/>
        <v>8.5920000000000005</v>
      </c>
    </row>
    <row r="1035" spans="1:9">
      <c r="A1035" s="79"/>
      <c r="B1035" s="79"/>
      <c r="C1035" s="135" t="s">
        <v>160</v>
      </c>
      <c r="D1035" s="80"/>
      <c r="E1035" s="86">
        <v>2</v>
      </c>
      <c r="F1035" s="11">
        <v>1.45</v>
      </c>
      <c r="G1035" s="82"/>
      <c r="H1035" s="11">
        <v>3.58</v>
      </c>
      <c r="I1035" s="5">
        <f t="shared" si="130"/>
        <v>10.382</v>
      </c>
    </row>
    <row r="1036" spans="1:9">
      <c r="A1036" s="79"/>
      <c r="B1036" s="79"/>
      <c r="C1036" s="135" t="s">
        <v>397</v>
      </c>
      <c r="D1036" s="80"/>
      <c r="E1036" s="86">
        <v>2</v>
      </c>
      <c r="F1036" s="11">
        <v>6.27</v>
      </c>
      <c r="G1036" s="82"/>
      <c r="H1036" s="11">
        <v>3.58</v>
      </c>
      <c r="I1036" s="5">
        <f t="shared" si="130"/>
        <v>44.8932</v>
      </c>
    </row>
    <row r="1037" spans="1:9">
      <c r="A1037" s="79"/>
      <c r="B1037" s="79"/>
      <c r="C1037" s="135" t="s">
        <v>160</v>
      </c>
      <c r="D1037" s="80"/>
      <c r="E1037" s="86">
        <v>2</v>
      </c>
      <c r="F1037" s="11">
        <v>7.75</v>
      </c>
      <c r="G1037" s="82"/>
      <c r="H1037" s="11">
        <v>3.58</v>
      </c>
      <c r="I1037" s="5">
        <f t="shared" si="130"/>
        <v>55.49</v>
      </c>
    </row>
    <row r="1038" spans="1:9">
      <c r="A1038" s="79"/>
      <c r="B1038" s="79"/>
      <c r="C1038" s="135" t="s">
        <v>276</v>
      </c>
      <c r="D1038" s="80"/>
      <c r="E1038" s="86">
        <v>2</v>
      </c>
      <c r="F1038" s="11">
        <v>6.18</v>
      </c>
      <c r="G1038" s="82"/>
      <c r="H1038" s="11">
        <v>3.75</v>
      </c>
      <c r="I1038" s="5">
        <f t="shared" si="130"/>
        <v>46.349999999999994</v>
      </c>
    </row>
    <row r="1039" spans="1:9">
      <c r="A1039" s="79"/>
      <c r="B1039" s="79"/>
      <c r="C1039" s="135" t="s">
        <v>398</v>
      </c>
      <c r="D1039" s="91"/>
      <c r="E1039" s="97">
        <v>2</v>
      </c>
      <c r="F1039" s="12">
        <v>2.97</v>
      </c>
      <c r="G1039" s="42"/>
      <c r="H1039" s="11">
        <v>3.58</v>
      </c>
      <c r="I1039" s="140">
        <f t="shared" si="130"/>
        <v>21.2652</v>
      </c>
    </row>
    <row r="1040" spans="1:9">
      <c r="A1040" s="79"/>
      <c r="B1040" s="79"/>
      <c r="C1040" s="135" t="s">
        <v>160</v>
      </c>
      <c r="D1040" s="91"/>
      <c r="E1040" s="97">
        <v>2</v>
      </c>
      <c r="F1040" s="12">
        <v>5.95</v>
      </c>
      <c r="G1040" s="42"/>
      <c r="H1040" s="11">
        <v>3.58</v>
      </c>
      <c r="I1040" s="140">
        <f t="shared" si="130"/>
        <v>42.602000000000004</v>
      </c>
    </row>
    <row r="1041" spans="1:10">
      <c r="A1041" s="79"/>
      <c r="B1041" s="79"/>
      <c r="C1041" s="135" t="s">
        <v>424</v>
      </c>
      <c r="D1041" s="91"/>
      <c r="E1041" s="97">
        <v>2</v>
      </c>
      <c r="F1041" s="12">
        <v>6.49</v>
      </c>
      <c r="G1041" s="42"/>
      <c r="H1041" s="11">
        <v>3.58</v>
      </c>
      <c r="I1041" s="140">
        <f t="shared" si="130"/>
        <v>46.468400000000003</v>
      </c>
      <c r="J1041" s="96"/>
    </row>
    <row r="1042" spans="1:10">
      <c r="A1042" s="79"/>
      <c r="B1042" s="79"/>
      <c r="C1042" s="135" t="s">
        <v>160</v>
      </c>
      <c r="D1042" s="92"/>
      <c r="E1042" s="97">
        <v>2</v>
      </c>
      <c r="F1042" s="12">
        <v>1.48</v>
      </c>
      <c r="G1042" s="42"/>
      <c r="H1042" s="11">
        <v>3.58</v>
      </c>
      <c r="I1042" s="140">
        <f t="shared" si="130"/>
        <v>10.5968</v>
      </c>
      <c r="J1042" s="96"/>
    </row>
    <row r="1043" spans="1:10">
      <c r="A1043" s="79"/>
      <c r="B1043" s="79"/>
      <c r="C1043" s="135" t="s">
        <v>225</v>
      </c>
      <c r="D1043" s="92"/>
      <c r="E1043" s="97">
        <v>2</v>
      </c>
      <c r="F1043" s="12">
        <v>2.0099999999999998</v>
      </c>
      <c r="G1043" s="42"/>
      <c r="H1043" s="11">
        <v>3.58</v>
      </c>
      <c r="I1043" s="140">
        <f t="shared" si="130"/>
        <v>14.391599999999999</v>
      </c>
      <c r="J1043" s="96"/>
    </row>
    <row r="1044" spans="1:10">
      <c r="A1044" s="79"/>
      <c r="B1044" s="79"/>
      <c r="C1044" s="135" t="s">
        <v>160</v>
      </c>
      <c r="D1044" s="85"/>
      <c r="E1044" s="97">
        <v>2</v>
      </c>
      <c r="F1044" s="12">
        <v>1.5</v>
      </c>
      <c r="G1044" s="42"/>
      <c r="H1044" s="11">
        <v>3.58</v>
      </c>
      <c r="I1044" s="140">
        <f t="shared" si="130"/>
        <v>10.74</v>
      </c>
      <c r="J1044" s="96"/>
    </row>
    <row r="1045" spans="1:10">
      <c r="A1045" s="79"/>
      <c r="B1045" s="79"/>
      <c r="C1045" s="135" t="s">
        <v>240</v>
      </c>
      <c r="D1045" s="85"/>
      <c r="E1045" s="97">
        <v>8</v>
      </c>
      <c r="F1045" s="12">
        <v>1.5</v>
      </c>
      <c r="G1045" s="42"/>
      <c r="H1045" s="11">
        <v>3.58</v>
      </c>
      <c r="I1045" s="140">
        <f t="shared" si="130"/>
        <v>42.96</v>
      </c>
      <c r="J1045" s="96"/>
    </row>
    <row r="1046" spans="1:10">
      <c r="A1046" s="79"/>
      <c r="B1046" s="79"/>
      <c r="C1046" s="135" t="s">
        <v>160</v>
      </c>
      <c r="D1046" s="85"/>
      <c r="E1046" s="97">
        <v>8</v>
      </c>
      <c r="F1046" s="12">
        <v>1.2</v>
      </c>
      <c r="G1046" s="42"/>
      <c r="H1046" s="11">
        <v>3.58</v>
      </c>
      <c r="I1046" s="140">
        <f t="shared" si="130"/>
        <v>34.368000000000002</v>
      </c>
      <c r="J1046" s="96"/>
    </row>
    <row r="1047" spans="1:10">
      <c r="A1047" s="79"/>
      <c r="B1047" s="79"/>
      <c r="C1047" s="135" t="s">
        <v>425</v>
      </c>
      <c r="D1047" s="85"/>
      <c r="E1047" s="97">
        <v>2</v>
      </c>
      <c r="F1047" s="12">
        <v>4.25</v>
      </c>
      <c r="G1047" s="42"/>
      <c r="H1047" s="11">
        <v>3.58</v>
      </c>
      <c r="I1047" s="140">
        <f t="shared" si="130"/>
        <v>30.43</v>
      </c>
      <c r="J1047" s="96"/>
    </row>
    <row r="1048" spans="1:10">
      <c r="A1048" s="79"/>
      <c r="B1048" s="79"/>
      <c r="C1048" s="135" t="s">
        <v>160</v>
      </c>
      <c r="D1048" s="80"/>
      <c r="E1048" s="97">
        <v>2</v>
      </c>
      <c r="F1048" s="12">
        <v>2.5099999999999998</v>
      </c>
      <c r="G1048" s="42"/>
      <c r="H1048" s="11">
        <v>3.58</v>
      </c>
      <c r="I1048" s="140">
        <f t="shared" si="130"/>
        <v>17.971599999999999</v>
      </c>
    </row>
    <row r="1049" spans="1:10">
      <c r="A1049" s="79"/>
      <c r="B1049" s="79"/>
      <c r="C1049" s="135" t="s">
        <v>239</v>
      </c>
      <c r="D1049" s="80"/>
      <c r="E1049" s="97">
        <v>2</v>
      </c>
      <c r="F1049" s="12">
        <v>4.25</v>
      </c>
      <c r="G1049" s="42"/>
      <c r="H1049" s="11">
        <v>3.58</v>
      </c>
      <c r="I1049" s="140">
        <f t="shared" si="130"/>
        <v>30.43</v>
      </c>
    </row>
    <row r="1050" spans="1:10">
      <c r="A1050" s="79"/>
      <c r="B1050" s="79"/>
      <c r="C1050" s="135" t="s">
        <v>160</v>
      </c>
      <c r="D1050" s="80"/>
      <c r="E1050" s="97">
        <v>2</v>
      </c>
      <c r="F1050" s="12">
        <v>1.51</v>
      </c>
      <c r="G1050" s="42"/>
      <c r="H1050" s="11">
        <v>3.58</v>
      </c>
      <c r="I1050" s="140">
        <f t="shared" si="130"/>
        <v>10.8116</v>
      </c>
    </row>
    <row r="1051" spans="1:10">
      <c r="A1051" s="79"/>
      <c r="B1051" s="79"/>
      <c r="C1051" s="135" t="s">
        <v>426</v>
      </c>
      <c r="D1051" s="80"/>
      <c r="E1051" s="97">
        <v>4</v>
      </c>
      <c r="F1051" s="12">
        <v>0.7</v>
      </c>
      <c r="G1051" s="42"/>
      <c r="H1051" s="12">
        <v>1.3</v>
      </c>
      <c r="I1051" s="140">
        <f t="shared" si="130"/>
        <v>3.6399999999999997</v>
      </c>
    </row>
    <row r="1052" spans="1:10">
      <c r="A1052" s="79"/>
      <c r="B1052" s="79"/>
      <c r="C1052" s="136" t="s">
        <v>320</v>
      </c>
      <c r="D1052" s="89"/>
      <c r="E1052" s="97"/>
      <c r="F1052" s="81"/>
      <c r="G1052" s="82"/>
      <c r="H1052" s="12"/>
      <c r="I1052" s="140"/>
    </row>
    <row r="1053" spans="1:10">
      <c r="A1053" s="79"/>
      <c r="B1053" s="79"/>
      <c r="C1053" s="135" t="s">
        <v>433</v>
      </c>
      <c r="D1053" s="89"/>
      <c r="E1053" s="97">
        <v>2</v>
      </c>
      <c r="F1053" s="12">
        <v>17.54</v>
      </c>
      <c r="G1053" s="42"/>
      <c r="H1053" s="11">
        <v>3.58</v>
      </c>
      <c r="I1053" s="140">
        <f t="shared" ref="I1053" si="131">H1053*F1053*E1053</f>
        <v>125.5864</v>
      </c>
    </row>
    <row r="1054" spans="1:10">
      <c r="A1054" s="79"/>
      <c r="B1054" s="79"/>
      <c r="C1054" s="128" t="s">
        <v>160</v>
      </c>
      <c r="D1054" s="89"/>
      <c r="E1054" s="97">
        <v>2</v>
      </c>
      <c r="F1054" s="12">
        <v>6.49</v>
      </c>
      <c r="G1054" s="42"/>
      <c r="H1054" s="11">
        <v>3.58</v>
      </c>
      <c r="I1054" s="140">
        <f t="shared" ref="I1054:I1063" si="132">H1054*F1054*E1054</f>
        <v>46.468400000000003</v>
      </c>
    </row>
    <row r="1055" spans="1:10">
      <c r="A1055" s="79"/>
      <c r="B1055" s="79"/>
      <c r="C1055" s="135" t="s">
        <v>434</v>
      </c>
      <c r="D1055" s="89"/>
      <c r="E1055" s="97">
        <v>2</v>
      </c>
      <c r="F1055" s="12">
        <v>6.27</v>
      </c>
      <c r="G1055" s="42"/>
      <c r="H1055" s="11">
        <v>3.58</v>
      </c>
      <c r="I1055" s="140">
        <f t="shared" si="132"/>
        <v>44.8932</v>
      </c>
    </row>
    <row r="1056" spans="1:10">
      <c r="A1056" s="79"/>
      <c r="B1056" s="79"/>
      <c r="C1056" s="135" t="s">
        <v>160</v>
      </c>
      <c r="D1056" s="89"/>
      <c r="E1056" s="97">
        <v>2</v>
      </c>
      <c r="F1056" s="12">
        <v>9.24</v>
      </c>
      <c r="G1056" s="42"/>
      <c r="H1056" s="11">
        <v>3.58</v>
      </c>
      <c r="I1056" s="140">
        <f t="shared" si="132"/>
        <v>66.1584</v>
      </c>
    </row>
    <row r="1057" spans="1:9">
      <c r="A1057" s="79"/>
      <c r="B1057" s="79"/>
      <c r="C1057" s="135" t="s">
        <v>401</v>
      </c>
      <c r="D1057" s="89"/>
      <c r="E1057" s="97">
        <v>2</v>
      </c>
      <c r="F1057" s="12">
        <v>2.97</v>
      </c>
      <c r="G1057" s="42"/>
      <c r="H1057" s="11">
        <v>3.58</v>
      </c>
      <c r="I1057" s="140">
        <f t="shared" si="132"/>
        <v>21.2652</v>
      </c>
    </row>
    <row r="1058" spans="1:9">
      <c r="A1058" s="79"/>
      <c r="B1058" s="79"/>
      <c r="C1058" s="135" t="s">
        <v>160</v>
      </c>
      <c r="D1058" s="89"/>
      <c r="E1058" s="97">
        <v>2</v>
      </c>
      <c r="F1058" s="12">
        <v>5.95</v>
      </c>
      <c r="G1058" s="42"/>
      <c r="H1058" s="11">
        <v>3.58</v>
      </c>
      <c r="I1058" s="140">
        <f t="shared" si="132"/>
        <v>42.602000000000004</v>
      </c>
    </row>
    <row r="1059" spans="1:9">
      <c r="A1059" s="79"/>
      <c r="B1059" s="79"/>
      <c r="C1059" s="135" t="s">
        <v>393</v>
      </c>
      <c r="D1059" s="89"/>
      <c r="E1059" s="97">
        <v>2</v>
      </c>
      <c r="F1059" s="12">
        <v>6.27</v>
      </c>
      <c r="G1059" s="42"/>
      <c r="H1059" s="11">
        <v>3.58</v>
      </c>
      <c r="I1059" s="140">
        <f t="shared" si="132"/>
        <v>44.8932</v>
      </c>
    </row>
    <row r="1060" spans="1:9">
      <c r="A1060" s="79"/>
      <c r="B1060" s="79"/>
      <c r="C1060" s="135" t="s">
        <v>160</v>
      </c>
      <c r="D1060" s="89"/>
      <c r="E1060" s="97">
        <v>2</v>
      </c>
      <c r="F1060" s="12">
        <v>2</v>
      </c>
      <c r="G1060" s="42"/>
      <c r="H1060" s="11">
        <v>3.58</v>
      </c>
      <c r="I1060" s="140">
        <f t="shared" si="132"/>
        <v>14.32</v>
      </c>
    </row>
    <row r="1061" spans="1:9">
      <c r="A1061" s="79"/>
      <c r="B1061" s="79"/>
      <c r="C1061" s="135" t="s">
        <v>276</v>
      </c>
      <c r="D1061" s="80"/>
      <c r="E1061" s="86">
        <v>2</v>
      </c>
      <c r="F1061" s="11">
        <v>6.18</v>
      </c>
      <c r="G1061" s="82"/>
      <c r="H1061" s="11">
        <v>3.75</v>
      </c>
      <c r="I1061" s="5">
        <f t="shared" si="132"/>
        <v>46.349999999999994</v>
      </c>
    </row>
    <row r="1062" spans="1:9">
      <c r="A1062" s="79"/>
      <c r="B1062" s="79"/>
      <c r="C1062" s="136" t="s">
        <v>175</v>
      </c>
      <c r="D1062" s="89"/>
      <c r="E1062" s="97"/>
      <c r="F1062" s="12"/>
      <c r="G1062" s="42"/>
      <c r="H1062" s="11"/>
      <c r="I1062" s="140"/>
    </row>
    <row r="1063" spans="1:9">
      <c r="A1063" s="79"/>
      <c r="B1063" s="79"/>
      <c r="C1063" s="135" t="s">
        <v>423</v>
      </c>
      <c r="D1063" s="89"/>
      <c r="E1063" s="97">
        <v>2</v>
      </c>
      <c r="F1063" s="12">
        <v>5.95</v>
      </c>
      <c r="G1063" s="42"/>
      <c r="H1063" s="11">
        <v>2.7</v>
      </c>
      <c r="I1063" s="5">
        <f t="shared" si="132"/>
        <v>32.130000000000003</v>
      </c>
    </row>
    <row r="1064" spans="1:9">
      <c r="A1064" s="79"/>
      <c r="B1064" s="79"/>
      <c r="C1064" s="135" t="s">
        <v>160</v>
      </c>
      <c r="D1064" s="89"/>
      <c r="E1064" s="97">
        <v>2</v>
      </c>
      <c r="F1064" s="12">
        <v>3</v>
      </c>
      <c r="G1064" s="42"/>
      <c r="H1064" s="11">
        <v>2.7</v>
      </c>
      <c r="I1064" s="5">
        <f t="shared" ref="I1064:I1065" si="133">H1064*F1064*E1064</f>
        <v>16.200000000000003</v>
      </c>
    </row>
    <row r="1065" spans="1:9">
      <c r="A1065" s="79"/>
      <c r="B1065" s="79"/>
      <c r="C1065" s="135" t="s">
        <v>437</v>
      </c>
      <c r="D1065" s="89"/>
      <c r="E1065" s="97">
        <v>4</v>
      </c>
      <c r="F1065" s="81">
        <v>2.62</v>
      </c>
      <c r="G1065" s="82"/>
      <c r="H1065" s="12">
        <v>12.15</v>
      </c>
      <c r="I1065" s="140">
        <f t="shared" si="133"/>
        <v>127.33200000000001</v>
      </c>
    </row>
    <row r="1066" spans="1:9">
      <c r="A1066" s="79"/>
      <c r="B1066" s="79"/>
      <c r="C1066" s="135" t="s">
        <v>439</v>
      </c>
      <c r="D1066" s="89"/>
      <c r="E1066" s="97"/>
      <c r="F1066" s="81"/>
      <c r="G1066" s="82"/>
      <c r="H1066" s="12"/>
      <c r="I1066" s="140">
        <v>60</v>
      </c>
    </row>
    <row r="1067" spans="1:9">
      <c r="A1067" s="79"/>
      <c r="B1067" s="79"/>
      <c r="C1067" s="135" t="s">
        <v>179</v>
      </c>
      <c r="D1067" s="89"/>
      <c r="E1067" s="97"/>
      <c r="F1067" s="81"/>
      <c r="G1067" s="82"/>
      <c r="H1067" s="12"/>
      <c r="I1067" s="140"/>
    </row>
    <row r="1068" spans="1:9">
      <c r="A1068" s="79"/>
      <c r="B1068" s="79"/>
      <c r="C1068" s="135" t="s">
        <v>193</v>
      </c>
      <c r="D1068" s="89">
        <v>0.5</v>
      </c>
      <c r="E1068" s="97">
        <v>-1</v>
      </c>
      <c r="F1068" s="81">
        <v>2</v>
      </c>
      <c r="G1068" s="82"/>
      <c r="H1068" s="12">
        <v>2.4</v>
      </c>
      <c r="I1068" s="140">
        <f>H1068*F1068*E1068*D1068</f>
        <v>-2.4</v>
      </c>
    </row>
    <row r="1069" spans="1:9">
      <c r="A1069" s="79"/>
      <c r="B1069" s="79"/>
      <c r="C1069" s="135" t="s">
        <v>375</v>
      </c>
      <c r="D1069" s="89">
        <v>0.5</v>
      </c>
      <c r="E1069" s="97">
        <v>-2</v>
      </c>
      <c r="F1069" s="81">
        <v>1.8</v>
      </c>
      <c r="G1069" s="82"/>
      <c r="H1069" s="12">
        <v>2.25</v>
      </c>
      <c r="I1069" s="140">
        <f>H1069*F1069*E1069*D1069</f>
        <v>-4.05</v>
      </c>
    </row>
    <row r="1070" spans="1:9">
      <c r="A1070" s="79"/>
      <c r="B1070" s="79"/>
      <c r="C1070" s="135" t="s">
        <v>160</v>
      </c>
      <c r="D1070" s="89"/>
      <c r="E1070" s="97">
        <v>-4</v>
      </c>
      <c r="F1070" s="81">
        <v>1.8</v>
      </c>
      <c r="G1070" s="82"/>
      <c r="H1070" s="12">
        <v>2.25</v>
      </c>
      <c r="I1070" s="140">
        <f>H1070*F1070*E1070</f>
        <v>-16.2</v>
      </c>
    </row>
    <row r="1071" spans="1:9">
      <c r="A1071" s="79"/>
      <c r="B1071" s="79"/>
      <c r="C1071" s="135" t="s">
        <v>180</v>
      </c>
      <c r="D1071" s="89"/>
      <c r="E1071" s="97">
        <v>-9</v>
      </c>
      <c r="F1071" s="81">
        <v>1</v>
      </c>
      <c r="G1071" s="82"/>
      <c r="H1071" s="12">
        <v>2.25</v>
      </c>
      <c r="I1071" s="140">
        <f>H1071*F1071*E1071</f>
        <v>-20.25</v>
      </c>
    </row>
    <row r="1072" spans="1:9">
      <c r="A1072" s="79"/>
      <c r="B1072" s="79"/>
      <c r="C1072" s="135" t="s">
        <v>366</v>
      </c>
      <c r="D1072" s="89"/>
      <c r="E1072" s="97">
        <v>-8</v>
      </c>
      <c r="F1072" s="81">
        <v>0.8</v>
      </c>
      <c r="G1072" s="82"/>
      <c r="H1072" s="12">
        <v>2.1</v>
      </c>
      <c r="I1072" s="140">
        <f>H1072*F1072*E1072</f>
        <v>-13.440000000000001</v>
      </c>
    </row>
    <row r="1073" spans="1:10">
      <c r="A1073" s="12"/>
      <c r="B1073" s="12"/>
      <c r="C1073" s="135" t="s">
        <v>408</v>
      </c>
      <c r="D1073" s="89">
        <v>0.5</v>
      </c>
      <c r="E1073" s="97">
        <v>-1</v>
      </c>
      <c r="F1073" s="81">
        <v>6</v>
      </c>
      <c r="G1073" s="82"/>
      <c r="H1073" s="12">
        <v>2.4</v>
      </c>
      <c r="I1073" s="140">
        <f>H1073*F1073*E1073*D1073</f>
        <v>-7.1999999999999993</v>
      </c>
    </row>
    <row r="1074" spans="1:10">
      <c r="A1074" s="12"/>
      <c r="B1074" s="12"/>
      <c r="C1074" s="135" t="s">
        <v>409</v>
      </c>
      <c r="D1074" s="89">
        <v>0.5</v>
      </c>
      <c r="E1074" s="97">
        <v>-1</v>
      </c>
      <c r="F1074" s="81">
        <v>4</v>
      </c>
      <c r="G1074" s="82"/>
      <c r="H1074" s="12">
        <v>2.4</v>
      </c>
      <c r="I1074" s="140">
        <f>H1074*F1074*E1074*D1074</f>
        <v>-4.8</v>
      </c>
    </row>
    <row r="1075" spans="1:10">
      <c r="A1075" s="12"/>
      <c r="B1075" s="12"/>
      <c r="C1075" s="135" t="s">
        <v>438</v>
      </c>
      <c r="D1075" s="89">
        <v>0.5</v>
      </c>
      <c r="E1075" s="97">
        <v>-17</v>
      </c>
      <c r="F1075" s="81">
        <v>1.8</v>
      </c>
      <c r="G1075" s="82"/>
      <c r="H1075" s="12">
        <v>1.5</v>
      </c>
      <c r="I1075" s="140">
        <f>H1075*F1075*E1075*D1075</f>
        <v>-22.950000000000003</v>
      </c>
    </row>
    <row r="1076" spans="1:10">
      <c r="A1076" s="12"/>
      <c r="B1076" s="12"/>
      <c r="C1076" s="135" t="s">
        <v>174</v>
      </c>
      <c r="D1076" s="89"/>
      <c r="E1076" s="97"/>
      <c r="F1076" s="75"/>
      <c r="G1076" s="12"/>
      <c r="H1076" s="12"/>
      <c r="I1076" s="140">
        <f>SUM(I1000:I1075)</f>
        <v>2603.8389999999999</v>
      </c>
    </row>
    <row r="1077" spans="1:10">
      <c r="A1077" s="12"/>
      <c r="B1077" s="12"/>
      <c r="C1077" s="135" t="s">
        <v>244</v>
      </c>
      <c r="D1077" s="89"/>
      <c r="E1077" s="97"/>
      <c r="F1077" s="75"/>
      <c r="G1077" s="12"/>
      <c r="H1077" s="12"/>
      <c r="I1077" s="140">
        <f>I853</f>
        <v>213.52700000000002</v>
      </c>
    </row>
    <row r="1078" spans="1:10">
      <c r="A1078" s="13"/>
      <c r="B1078" s="14"/>
      <c r="C1078" s="38" t="s">
        <v>158</v>
      </c>
      <c r="D1078" s="16"/>
      <c r="E1078" s="17"/>
      <c r="F1078" s="120"/>
      <c r="G1078" s="120"/>
      <c r="H1078" s="87"/>
      <c r="I1078" s="18">
        <f>I1076-I1077</f>
        <v>2390.3119999999999</v>
      </c>
      <c r="J1078" s="19"/>
    </row>
    <row r="1079" spans="1:10">
      <c r="A1079" s="13"/>
      <c r="B1079" s="14"/>
      <c r="C1079" s="24" t="s">
        <v>148</v>
      </c>
      <c r="D1079" s="25"/>
      <c r="E1079" s="26"/>
      <c r="F1079" s="27"/>
      <c r="G1079" s="27"/>
      <c r="H1079" s="27"/>
      <c r="I1079" s="28">
        <v>2400</v>
      </c>
      <c r="J1079" s="29" t="s">
        <v>88</v>
      </c>
    </row>
    <row r="1080" spans="1:10">
      <c r="A1080" s="13"/>
      <c r="B1080" s="14"/>
      <c r="C1080" s="15"/>
      <c r="D1080" s="16"/>
      <c r="E1080" s="17"/>
      <c r="F1080" s="131"/>
      <c r="G1080" s="131"/>
      <c r="H1080" s="131"/>
      <c r="I1080" s="18"/>
      <c r="J1080" s="19"/>
    </row>
    <row r="1081" spans="1:10" ht="47.25">
      <c r="A1081" s="13">
        <v>42</v>
      </c>
      <c r="B1081" s="14" t="s">
        <v>46</v>
      </c>
      <c r="C1081" s="10" t="s">
        <v>47</v>
      </c>
      <c r="D1081" s="16"/>
      <c r="E1081" s="17"/>
      <c r="F1081" s="120"/>
      <c r="G1081" s="120"/>
      <c r="H1081" s="87"/>
      <c r="I1081" s="18"/>
      <c r="J1081" s="19"/>
    </row>
    <row r="1082" spans="1:10">
      <c r="A1082" s="13"/>
      <c r="B1082" s="14"/>
      <c r="C1082" s="62" t="s">
        <v>338</v>
      </c>
      <c r="D1082" s="16"/>
      <c r="E1082" s="17"/>
      <c r="F1082" s="131"/>
      <c r="G1082" s="131"/>
      <c r="H1082" s="131"/>
      <c r="I1082" s="18"/>
      <c r="J1082" s="19"/>
    </row>
    <row r="1083" spans="1:10">
      <c r="A1083" s="13"/>
      <c r="B1083" s="14"/>
      <c r="C1083" s="135" t="s">
        <v>392</v>
      </c>
      <c r="D1083" s="96"/>
      <c r="E1083" s="84">
        <v>1</v>
      </c>
      <c r="F1083" s="95">
        <v>6.49</v>
      </c>
      <c r="G1083" s="95">
        <v>5.59</v>
      </c>
      <c r="H1083" s="84"/>
      <c r="I1083" s="130">
        <f>G1083*F1083*E1083</f>
        <v>36.2791</v>
      </c>
      <c r="J1083" s="96"/>
    </row>
    <row r="1084" spans="1:10">
      <c r="A1084" s="13"/>
      <c r="B1084" s="14"/>
      <c r="C1084" s="135" t="s">
        <v>273</v>
      </c>
      <c r="D1084" s="96"/>
      <c r="E1084" s="84">
        <v>1</v>
      </c>
      <c r="F1084" s="95">
        <v>6.49</v>
      </c>
      <c r="G1084" s="95">
        <v>3.42</v>
      </c>
      <c r="H1084" s="84"/>
      <c r="I1084" s="130">
        <f>G1084*F1084*E1084</f>
        <v>22.195800000000002</v>
      </c>
      <c r="J1084" s="96"/>
    </row>
    <row r="1085" spans="1:10">
      <c r="A1085" s="13"/>
      <c r="B1085" s="14"/>
      <c r="C1085" s="135" t="s">
        <v>274</v>
      </c>
      <c r="D1085" s="96"/>
      <c r="E1085" s="84">
        <v>1</v>
      </c>
      <c r="F1085" s="95">
        <v>6.2</v>
      </c>
      <c r="G1085" s="95">
        <v>9.24</v>
      </c>
      <c r="H1085" s="84"/>
      <c r="I1085" s="130">
        <f t="shared" ref="I1085:I1092" si="134">G1085*F1085*E1085</f>
        <v>57.288000000000004</v>
      </c>
      <c r="J1085" s="96"/>
    </row>
    <row r="1086" spans="1:10">
      <c r="A1086" s="13"/>
      <c r="B1086" s="14"/>
      <c r="C1086" s="15" t="s">
        <v>393</v>
      </c>
      <c r="D1086" s="96"/>
      <c r="E1086" s="17">
        <v>1</v>
      </c>
      <c r="F1086" s="131">
        <v>12.92</v>
      </c>
      <c r="G1086" s="131">
        <v>2</v>
      </c>
      <c r="H1086" s="131"/>
      <c r="I1086" s="130">
        <f t="shared" si="134"/>
        <v>25.84</v>
      </c>
      <c r="J1086" s="19"/>
    </row>
    <row r="1087" spans="1:10">
      <c r="A1087" s="13"/>
      <c r="B1087" s="14"/>
      <c r="C1087" s="15" t="s">
        <v>278</v>
      </c>
      <c r="D1087" s="96"/>
      <c r="E1087" s="17">
        <v>1</v>
      </c>
      <c r="F1087" s="131">
        <v>6.5</v>
      </c>
      <c r="G1087" s="131">
        <v>1.48</v>
      </c>
      <c r="H1087" s="131"/>
      <c r="I1087" s="130">
        <f t="shared" si="134"/>
        <v>9.6199999999999992</v>
      </c>
      <c r="J1087" s="29"/>
    </row>
    <row r="1088" spans="1:10">
      <c r="A1088" s="13"/>
      <c r="B1088" s="14"/>
      <c r="C1088" s="15" t="s">
        <v>187</v>
      </c>
      <c r="D1088" s="96"/>
      <c r="E1088" s="17">
        <v>1</v>
      </c>
      <c r="F1088" s="131">
        <v>2.97</v>
      </c>
      <c r="G1088" s="131">
        <v>4.75</v>
      </c>
      <c r="H1088" s="131"/>
      <c r="I1088" s="130">
        <f t="shared" si="134"/>
        <v>14.107500000000002</v>
      </c>
      <c r="J1088" s="29"/>
    </row>
    <row r="1089" spans="1:10">
      <c r="A1089" s="13"/>
      <c r="B1089" s="14"/>
      <c r="C1089" s="15" t="s">
        <v>160</v>
      </c>
      <c r="D1089" s="96"/>
      <c r="E1089" s="17">
        <v>1</v>
      </c>
      <c r="F1089" s="131">
        <v>1.88</v>
      </c>
      <c r="G1089" s="131">
        <v>1.2</v>
      </c>
      <c r="H1089" s="131"/>
      <c r="I1089" s="130">
        <f t="shared" si="134"/>
        <v>2.2559999999999998</v>
      </c>
      <c r="J1089" s="19"/>
    </row>
    <row r="1090" spans="1:10">
      <c r="A1090" s="13"/>
      <c r="B1090" s="14"/>
      <c r="C1090" s="15" t="s">
        <v>276</v>
      </c>
      <c r="D1090" s="96"/>
      <c r="E1090" s="129">
        <v>1</v>
      </c>
      <c r="F1090" s="82">
        <v>3</v>
      </c>
      <c r="G1090" s="82">
        <v>1.9</v>
      </c>
      <c r="H1090" s="82"/>
      <c r="I1090" s="140">
        <f t="shared" si="134"/>
        <v>5.6999999999999993</v>
      </c>
      <c r="J1090" s="19"/>
    </row>
    <row r="1091" spans="1:10">
      <c r="A1091" s="13"/>
      <c r="B1091" s="14"/>
      <c r="C1091" s="15" t="s">
        <v>440</v>
      </c>
      <c r="D1091" s="96"/>
      <c r="E1091" s="129">
        <v>1</v>
      </c>
      <c r="F1091" s="82">
        <v>8.9</v>
      </c>
      <c r="G1091" s="82">
        <v>1.5</v>
      </c>
      <c r="H1091" s="82"/>
      <c r="I1091" s="140">
        <f t="shared" si="134"/>
        <v>13.350000000000001</v>
      </c>
      <c r="J1091" s="19"/>
    </row>
    <row r="1092" spans="1:10">
      <c r="A1092" s="13"/>
      <c r="B1092" s="14"/>
      <c r="C1092" s="15" t="s">
        <v>441</v>
      </c>
      <c r="D1092" s="96"/>
      <c r="E1092" s="129">
        <v>1</v>
      </c>
      <c r="F1092" s="82">
        <v>3</v>
      </c>
      <c r="G1092" s="82">
        <v>1.6</v>
      </c>
      <c r="H1092" s="82"/>
      <c r="I1092" s="140">
        <f t="shared" si="134"/>
        <v>4.8000000000000007</v>
      </c>
      <c r="J1092" s="19"/>
    </row>
    <row r="1093" spans="1:10">
      <c r="A1093" s="13"/>
      <c r="B1093" s="63"/>
      <c r="C1093" s="128" t="s">
        <v>389</v>
      </c>
      <c r="D1093" s="80"/>
      <c r="E1093" s="1">
        <v>4</v>
      </c>
      <c r="F1093" s="81">
        <v>1.5</v>
      </c>
      <c r="G1093" s="82">
        <v>1.2</v>
      </c>
      <c r="H1093" s="82"/>
      <c r="I1093" s="140">
        <f t="shared" ref="I1093:I1098" si="135">G1093*F1093*E1093</f>
        <v>7.1999999999999993</v>
      </c>
      <c r="J1093" s="19"/>
    </row>
    <row r="1094" spans="1:10">
      <c r="A1094" s="13"/>
      <c r="B1094" s="63"/>
      <c r="C1094" s="128" t="s">
        <v>225</v>
      </c>
      <c r="D1094" s="80"/>
      <c r="E1094" s="76">
        <v>1</v>
      </c>
      <c r="F1094" s="82">
        <v>2.0099999999999998</v>
      </c>
      <c r="G1094" s="82">
        <v>1.5</v>
      </c>
      <c r="H1094" s="82"/>
      <c r="I1094" s="140">
        <f t="shared" si="135"/>
        <v>3.0149999999999997</v>
      </c>
      <c r="J1094" s="19"/>
    </row>
    <row r="1095" spans="1:10">
      <c r="A1095" s="13"/>
      <c r="B1095" s="63"/>
      <c r="C1095" s="128" t="s">
        <v>239</v>
      </c>
      <c r="D1095" s="80"/>
      <c r="E1095" s="1">
        <v>1</v>
      </c>
      <c r="F1095" s="11">
        <v>1.5</v>
      </c>
      <c r="G1095" s="82">
        <v>4.25</v>
      </c>
      <c r="H1095" s="82"/>
      <c r="I1095" s="140">
        <f t="shared" si="135"/>
        <v>6.375</v>
      </c>
      <c r="J1095" s="19"/>
    </row>
    <row r="1096" spans="1:10">
      <c r="A1096" s="13"/>
      <c r="B1096" s="63"/>
      <c r="C1096" s="128" t="s">
        <v>241</v>
      </c>
      <c r="D1096" s="80"/>
      <c r="E1096" s="1">
        <v>1</v>
      </c>
      <c r="F1096" s="11">
        <v>1.5</v>
      </c>
      <c r="G1096" s="82">
        <v>4.25</v>
      </c>
      <c r="H1096" s="82"/>
      <c r="I1096" s="140">
        <f t="shared" si="135"/>
        <v>6.375</v>
      </c>
      <c r="J1096" s="19"/>
    </row>
    <row r="1097" spans="1:10">
      <c r="A1097" s="13"/>
      <c r="B1097" s="63"/>
      <c r="C1097" s="128" t="s">
        <v>160</v>
      </c>
      <c r="D1097" s="80"/>
      <c r="E1097" s="1">
        <v>1</v>
      </c>
      <c r="F1097" s="11">
        <v>1</v>
      </c>
      <c r="G1097" s="82">
        <v>1.5</v>
      </c>
      <c r="H1097" s="82"/>
      <c r="I1097" s="140">
        <f t="shared" si="135"/>
        <v>1.5</v>
      </c>
      <c r="J1097" s="19"/>
    </row>
    <row r="1098" spans="1:10">
      <c r="A1098" s="13"/>
      <c r="B1098" s="63"/>
      <c r="C1098" s="128" t="s">
        <v>245</v>
      </c>
      <c r="D1098" s="80"/>
      <c r="E1098" s="1">
        <v>2</v>
      </c>
      <c r="F1098" s="11">
        <v>11.52</v>
      </c>
      <c r="G1098" s="82">
        <v>0.77</v>
      </c>
      <c r="H1098" s="82"/>
      <c r="I1098" s="140">
        <f t="shared" si="135"/>
        <v>17.7408</v>
      </c>
      <c r="J1098" s="19"/>
    </row>
    <row r="1099" spans="1:10">
      <c r="A1099" s="13"/>
      <c r="B1099" s="14"/>
      <c r="C1099" s="60" t="s">
        <v>176</v>
      </c>
      <c r="D1099" s="96"/>
      <c r="E1099" s="17"/>
      <c r="F1099" s="131"/>
      <c r="G1099" s="131"/>
      <c r="H1099" s="131"/>
      <c r="I1099" s="130"/>
      <c r="J1099" s="19"/>
    </row>
    <row r="1100" spans="1:10">
      <c r="A1100" s="13"/>
      <c r="B1100" s="14"/>
      <c r="C1100" s="15" t="s">
        <v>394</v>
      </c>
      <c r="D1100" s="96"/>
      <c r="E1100" s="17">
        <v>1</v>
      </c>
      <c r="F1100" s="131">
        <v>6.49</v>
      </c>
      <c r="G1100" s="131">
        <v>11.35</v>
      </c>
      <c r="H1100" s="131"/>
      <c r="I1100" s="130">
        <f t="shared" ref="I1100:I1127" si="136">G1100*F1100*E1100</f>
        <v>73.661500000000004</v>
      </c>
      <c r="J1100" s="19"/>
    </row>
    <row r="1101" spans="1:10">
      <c r="A1101" s="13"/>
      <c r="B1101" s="14"/>
      <c r="C1101" s="15" t="s">
        <v>278</v>
      </c>
      <c r="D1101" s="96"/>
      <c r="E1101" s="17">
        <v>1</v>
      </c>
      <c r="F1101" s="131">
        <v>6.49</v>
      </c>
      <c r="G1101" s="131">
        <v>1.48</v>
      </c>
      <c r="H1101" s="131"/>
      <c r="I1101" s="130">
        <f t="shared" si="136"/>
        <v>9.6052</v>
      </c>
      <c r="J1101" s="19"/>
    </row>
    <row r="1102" spans="1:10">
      <c r="A1102" s="13"/>
      <c r="B1102" s="14"/>
      <c r="C1102" s="15" t="s">
        <v>321</v>
      </c>
      <c r="D1102" s="96"/>
      <c r="E1102" s="17">
        <v>1</v>
      </c>
      <c r="F1102" s="131">
        <v>4.95</v>
      </c>
      <c r="G1102" s="131">
        <v>3.6</v>
      </c>
      <c r="H1102" s="131"/>
      <c r="I1102" s="130">
        <f t="shared" si="136"/>
        <v>17.82</v>
      </c>
      <c r="J1102" s="29"/>
    </row>
    <row r="1103" spans="1:10">
      <c r="A1103" s="13"/>
      <c r="B1103" s="14"/>
      <c r="C1103" s="38" t="s">
        <v>160</v>
      </c>
      <c r="D1103" s="96"/>
      <c r="E1103" s="17">
        <v>1</v>
      </c>
      <c r="F1103" s="131">
        <v>1.2</v>
      </c>
      <c r="G1103" s="131">
        <v>1.45</v>
      </c>
      <c r="H1103" s="131"/>
      <c r="I1103" s="130">
        <f t="shared" si="136"/>
        <v>1.74</v>
      </c>
      <c r="J1103" s="19"/>
    </row>
    <row r="1104" spans="1:10">
      <c r="A1104" s="13"/>
      <c r="B1104" s="14"/>
      <c r="C1104" s="38" t="s">
        <v>393</v>
      </c>
      <c r="D1104" s="16"/>
      <c r="E1104" s="17">
        <v>1</v>
      </c>
      <c r="F1104" s="131">
        <v>6.5</v>
      </c>
      <c r="G1104" s="131">
        <v>2</v>
      </c>
      <c r="H1104" s="131"/>
      <c r="I1104" s="130">
        <f t="shared" si="136"/>
        <v>13</v>
      </c>
      <c r="J1104" s="19"/>
    </row>
    <row r="1105" spans="1:10">
      <c r="A1105" s="13"/>
      <c r="B1105" s="14"/>
      <c r="C1105" s="38" t="s">
        <v>397</v>
      </c>
      <c r="D1105" s="16"/>
      <c r="E1105" s="17">
        <v>1</v>
      </c>
      <c r="F1105" s="131">
        <v>6.57</v>
      </c>
      <c r="G1105" s="131">
        <v>5.77</v>
      </c>
      <c r="H1105" s="131"/>
      <c r="I1105" s="130">
        <f t="shared" si="136"/>
        <v>37.908899999999996</v>
      </c>
      <c r="J1105" s="19"/>
    </row>
    <row r="1106" spans="1:10">
      <c r="A1106" s="13"/>
      <c r="B1106" s="14"/>
      <c r="C1106" s="15" t="s">
        <v>398</v>
      </c>
      <c r="D1106" s="96"/>
      <c r="E1106" s="17">
        <v>1</v>
      </c>
      <c r="F1106" s="131">
        <v>2.97</v>
      </c>
      <c r="G1106" s="131">
        <v>4.75</v>
      </c>
      <c r="H1106" s="131"/>
      <c r="I1106" s="130">
        <f t="shared" si="136"/>
        <v>14.107500000000002</v>
      </c>
      <c r="J1106" s="19"/>
    </row>
    <row r="1107" spans="1:10">
      <c r="A1107" s="13"/>
      <c r="B1107" s="14"/>
      <c r="C1107" s="15" t="s">
        <v>160</v>
      </c>
      <c r="D1107" s="96"/>
      <c r="E1107" s="17">
        <v>1</v>
      </c>
      <c r="F1107" s="131">
        <v>1.88</v>
      </c>
      <c r="G1107" s="131">
        <v>1.2</v>
      </c>
      <c r="H1107" s="131"/>
      <c r="I1107" s="130">
        <f t="shared" si="136"/>
        <v>2.2559999999999998</v>
      </c>
      <c r="J1107" s="19"/>
    </row>
    <row r="1108" spans="1:10">
      <c r="A1108" s="13"/>
      <c r="B1108" s="14"/>
      <c r="C1108" s="135" t="s">
        <v>276</v>
      </c>
      <c r="D1108" s="16"/>
      <c r="E1108" s="129">
        <v>1</v>
      </c>
      <c r="F1108" s="82">
        <v>3</v>
      </c>
      <c r="G1108" s="82">
        <v>1.9</v>
      </c>
      <c r="H1108" s="82"/>
      <c r="I1108" s="140">
        <f t="shared" si="136"/>
        <v>5.6999999999999993</v>
      </c>
      <c r="J1108" s="19"/>
    </row>
    <row r="1109" spans="1:10">
      <c r="A1109" s="13"/>
      <c r="B1109" s="14"/>
      <c r="C1109" s="15" t="s">
        <v>440</v>
      </c>
      <c r="D1109" s="96"/>
      <c r="E1109" s="129">
        <v>1</v>
      </c>
      <c r="F1109" s="82">
        <v>8.25</v>
      </c>
      <c r="G1109" s="82">
        <v>1.5</v>
      </c>
      <c r="H1109" s="82"/>
      <c r="I1109" s="140">
        <f t="shared" si="136"/>
        <v>12.375</v>
      </c>
      <c r="J1109" s="19"/>
    </row>
    <row r="1110" spans="1:10">
      <c r="A1110" s="13"/>
      <c r="B1110" s="14"/>
      <c r="C1110" s="15" t="s">
        <v>441</v>
      </c>
      <c r="D1110" s="96"/>
      <c r="E1110" s="129">
        <v>1</v>
      </c>
      <c r="F1110" s="82">
        <v>3</v>
      </c>
      <c r="G1110" s="82">
        <v>1.6</v>
      </c>
      <c r="H1110" s="82"/>
      <c r="I1110" s="140">
        <f t="shared" si="136"/>
        <v>4.8000000000000007</v>
      </c>
      <c r="J1110" s="19"/>
    </row>
    <row r="1111" spans="1:10">
      <c r="A1111" s="13"/>
      <c r="B1111" s="63"/>
      <c r="C1111" s="128" t="s">
        <v>240</v>
      </c>
      <c r="D1111" s="80"/>
      <c r="E1111" s="1">
        <v>4</v>
      </c>
      <c r="F1111" s="81">
        <v>1.5</v>
      </c>
      <c r="G1111" s="82">
        <v>1.2</v>
      </c>
      <c r="H1111" s="82"/>
      <c r="I1111" s="140">
        <f t="shared" ref="I1111:I1120" si="137">G1111*F1111*E1111</f>
        <v>7.1999999999999993</v>
      </c>
      <c r="J1111" s="19"/>
    </row>
    <row r="1112" spans="1:10">
      <c r="A1112" s="13"/>
      <c r="B1112" s="63"/>
      <c r="C1112" s="128" t="s">
        <v>225</v>
      </c>
      <c r="D1112" s="80"/>
      <c r="E1112" s="76">
        <v>1</v>
      </c>
      <c r="F1112" s="82">
        <v>2.0099999999999998</v>
      </c>
      <c r="G1112" s="82">
        <v>1.5</v>
      </c>
      <c r="H1112" s="82"/>
      <c r="I1112" s="140">
        <f t="shared" si="137"/>
        <v>3.0149999999999997</v>
      </c>
      <c r="J1112" s="19"/>
    </row>
    <row r="1113" spans="1:10">
      <c r="A1113" s="13"/>
      <c r="B1113" s="63"/>
      <c r="C1113" s="128" t="s">
        <v>239</v>
      </c>
      <c r="D1113" s="80"/>
      <c r="E1113" s="1">
        <v>1</v>
      </c>
      <c r="F1113" s="11">
        <v>1.5</v>
      </c>
      <c r="G1113" s="82">
        <v>4.25</v>
      </c>
      <c r="H1113" s="82"/>
      <c r="I1113" s="140">
        <f t="shared" si="137"/>
        <v>6.375</v>
      </c>
      <c r="J1113" s="19"/>
    </row>
    <row r="1114" spans="1:10">
      <c r="A1114" s="13"/>
      <c r="B1114" s="63"/>
      <c r="C1114" s="128" t="s">
        <v>241</v>
      </c>
      <c r="D1114" s="80"/>
      <c r="E1114" s="1">
        <v>1</v>
      </c>
      <c r="F1114" s="11">
        <v>1.5</v>
      </c>
      <c r="G1114" s="82">
        <v>4.25</v>
      </c>
      <c r="H1114" s="82"/>
      <c r="I1114" s="140">
        <f t="shared" si="137"/>
        <v>6.375</v>
      </c>
      <c r="J1114" s="19"/>
    </row>
    <row r="1115" spans="1:10">
      <c r="A1115" s="13"/>
      <c r="B1115" s="63"/>
      <c r="C1115" s="128" t="s">
        <v>160</v>
      </c>
      <c r="D1115" s="80"/>
      <c r="E1115" s="1">
        <v>1</v>
      </c>
      <c r="F1115" s="11">
        <v>1</v>
      </c>
      <c r="G1115" s="82">
        <v>1.5</v>
      </c>
      <c r="H1115" s="82"/>
      <c r="I1115" s="140">
        <f t="shared" si="137"/>
        <v>1.5</v>
      </c>
      <c r="J1115" s="19"/>
    </row>
    <row r="1116" spans="1:10">
      <c r="A1116" s="13"/>
      <c r="B1116" s="63"/>
      <c r="C1116" s="128" t="s">
        <v>395</v>
      </c>
      <c r="D1116" s="80"/>
      <c r="E1116" s="1">
        <v>1</v>
      </c>
      <c r="F1116" s="11">
        <v>1.2</v>
      </c>
      <c r="G1116" s="82">
        <v>1.8</v>
      </c>
      <c r="H1116" s="82"/>
      <c r="I1116" s="140">
        <f t="shared" si="137"/>
        <v>2.16</v>
      </c>
      <c r="J1116" s="19"/>
    </row>
    <row r="1117" spans="1:10">
      <c r="A1117" s="13"/>
      <c r="B1117" s="63"/>
      <c r="C1117" s="128" t="s">
        <v>442</v>
      </c>
      <c r="D1117" s="80"/>
      <c r="E1117" s="1">
        <v>1</v>
      </c>
      <c r="F1117" s="11">
        <v>4.49</v>
      </c>
      <c r="G1117" s="82">
        <v>6.37</v>
      </c>
      <c r="H1117" s="82"/>
      <c r="I1117" s="140">
        <f t="shared" si="137"/>
        <v>28.601300000000002</v>
      </c>
      <c r="J1117" s="19"/>
    </row>
    <row r="1118" spans="1:10">
      <c r="A1118" s="13"/>
      <c r="B1118" s="63"/>
      <c r="C1118" s="128" t="s">
        <v>443</v>
      </c>
      <c r="D1118" s="80"/>
      <c r="E1118" s="1">
        <v>2</v>
      </c>
      <c r="F1118" s="11">
        <v>6.49</v>
      </c>
      <c r="G1118" s="82">
        <v>0.43</v>
      </c>
      <c r="H1118" s="82"/>
      <c r="I1118" s="140">
        <f t="shared" si="137"/>
        <v>5.5814000000000004</v>
      </c>
      <c r="J1118" s="19"/>
    </row>
    <row r="1119" spans="1:10">
      <c r="A1119" s="13"/>
      <c r="B1119" s="63"/>
      <c r="C1119" s="128" t="s">
        <v>160</v>
      </c>
      <c r="D1119" s="80"/>
      <c r="E1119" s="1">
        <v>4</v>
      </c>
      <c r="F1119" s="11">
        <v>6.27</v>
      </c>
      <c r="G1119" s="82">
        <v>0.43</v>
      </c>
      <c r="H1119" s="82"/>
      <c r="I1119" s="140">
        <f t="shared" si="137"/>
        <v>10.7844</v>
      </c>
      <c r="J1119" s="19"/>
    </row>
    <row r="1120" spans="1:10">
      <c r="A1120" s="13"/>
      <c r="B1120" s="63"/>
      <c r="C1120" s="128" t="s">
        <v>245</v>
      </c>
      <c r="D1120" s="80"/>
      <c r="E1120" s="1">
        <v>2</v>
      </c>
      <c r="F1120" s="11">
        <v>11.52</v>
      </c>
      <c r="G1120" s="82">
        <v>0.77</v>
      </c>
      <c r="H1120" s="82"/>
      <c r="I1120" s="140">
        <f t="shared" si="137"/>
        <v>17.7408</v>
      </c>
      <c r="J1120" s="19"/>
    </row>
    <row r="1121" spans="1:10" ht="15.75" customHeight="1">
      <c r="A1121" s="13"/>
      <c r="B1121" s="14"/>
      <c r="C1121" s="136" t="s">
        <v>320</v>
      </c>
      <c r="D1121" s="16"/>
      <c r="E1121" s="1"/>
      <c r="F1121" s="82"/>
      <c r="G1121" s="82"/>
      <c r="H1121" s="82"/>
      <c r="I1121" s="140">
        <f t="shared" si="136"/>
        <v>0</v>
      </c>
      <c r="J1121" s="19"/>
    </row>
    <row r="1122" spans="1:10">
      <c r="A1122" s="13"/>
      <c r="B1122" s="14"/>
      <c r="C1122" s="135" t="s">
        <v>399</v>
      </c>
      <c r="D1122" s="16"/>
      <c r="E1122" s="1">
        <v>1</v>
      </c>
      <c r="F1122" s="81">
        <v>6.49</v>
      </c>
      <c r="G1122" s="82">
        <v>17.54</v>
      </c>
      <c r="H1122" s="82"/>
      <c r="I1122" s="140">
        <f t="shared" si="136"/>
        <v>113.83459999999999</v>
      </c>
      <c r="J1122" s="19"/>
    </row>
    <row r="1123" spans="1:10">
      <c r="A1123" s="13"/>
      <c r="B1123" s="14"/>
      <c r="C1123" s="135" t="s">
        <v>400</v>
      </c>
      <c r="D1123" s="16"/>
      <c r="E1123" s="1">
        <v>1</v>
      </c>
      <c r="F1123" s="81">
        <v>6.27</v>
      </c>
      <c r="G1123" s="82">
        <v>9.24</v>
      </c>
      <c r="H1123" s="82"/>
      <c r="I1123" s="140">
        <f t="shared" si="136"/>
        <v>57.934799999999996</v>
      </c>
      <c r="J1123" s="19"/>
    </row>
    <row r="1124" spans="1:10">
      <c r="A1124" s="13"/>
      <c r="B1124" s="14"/>
      <c r="C1124" s="15" t="s">
        <v>401</v>
      </c>
      <c r="D1124" s="96"/>
      <c r="E1124" s="17">
        <v>1</v>
      </c>
      <c r="F1124" s="131">
        <v>2.97</v>
      </c>
      <c r="G1124" s="131">
        <v>4.75</v>
      </c>
      <c r="H1124" s="131"/>
      <c r="I1124" s="130">
        <f t="shared" si="136"/>
        <v>14.107500000000002</v>
      </c>
      <c r="J1124" s="19"/>
    </row>
    <row r="1125" spans="1:10">
      <c r="A1125" s="13"/>
      <c r="B1125" s="14"/>
      <c r="C1125" s="15" t="s">
        <v>160</v>
      </c>
      <c r="D1125" s="96"/>
      <c r="E1125" s="17">
        <v>1</v>
      </c>
      <c r="F1125" s="131">
        <v>1.88</v>
      </c>
      <c r="G1125" s="131">
        <v>1.2</v>
      </c>
      <c r="H1125" s="131"/>
      <c r="I1125" s="130">
        <f t="shared" si="136"/>
        <v>2.2559999999999998</v>
      </c>
      <c r="J1125" s="19"/>
    </row>
    <row r="1126" spans="1:10">
      <c r="A1126" s="13"/>
      <c r="B1126" s="14"/>
      <c r="C1126" s="135" t="s">
        <v>393</v>
      </c>
      <c r="D1126" s="16"/>
      <c r="E1126" s="86">
        <v>1</v>
      </c>
      <c r="F1126" s="81">
        <v>6.27</v>
      </c>
      <c r="G1126" s="82">
        <v>2</v>
      </c>
      <c r="H1126" s="82"/>
      <c r="I1126" s="140">
        <f t="shared" si="136"/>
        <v>12.54</v>
      </c>
      <c r="J1126" s="19"/>
    </row>
    <row r="1127" spans="1:10">
      <c r="A1127" s="13"/>
      <c r="B1127" s="14"/>
      <c r="C1127" s="135" t="s">
        <v>276</v>
      </c>
      <c r="D1127" s="16"/>
      <c r="E1127" s="129">
        <v>1</v>
      </c>
      <c r="F1127" s="82">
        <v>3</v>
      </c>
      <c r="G1127" s="82">
        <v>1.9</v>
      </c>
      <c r="H1127" s="82"/>
      <c r="I1127" s="140">
        <f t="shared" si="136"/>
        <v>5.6999999999999993</v>
      </c>
      <c r="J1127" s="19"/>
    </row>
    <row r="1128" spans="1:10">
      <c r="A1128" s="13"/>
      <c r="B1128" s="14"/>
      <c r="C1128" s="15" t="s">
        <v>440</v>
      </c>
      <c r="D1128" s="96"/>
      <c r="E1128" s="129">
        <v>1</v>
      </c>
      <c r="F1128" s="82">
        <v>8.25</v>
      </c>
      <c r="G1128" s="82">
        <v>1.5</v>
      </c>
      <c r="H1128" s="82"/>
      <c r="I1128" s="140">
        <f t="shared" ref="I1128:I1135" si="138">G1128*F1128*E1128</f>
        <v>12.375</v>
      </c>
      <c r="J1128" s="19"/>
    </row>
    <row r="1129" spans="1:10">
      <c r="A1129" s="13"/>
      <c r="B1129" s="14"/>
      <c r="C1129" s="15" t="s">
        <v>441</v>
      </c>
      <c r="D1129" s="96"/>
      <c r="E1129" s="129">
        <v>1</v>
      </c>
      <c r="F1129" s="82">
        <v>3</v>
      </c>
      <c r="G1129" s="82">
        <v>1.6</v>
      </c>
      <c r="H1129" s="82"/>
      <c r="I1129" s="140">
        <f t="shared" si="138"/>
        <v>4.8000000000000007</v>
      </c>
      <c r="J1129" s="19"/>
    </row>
    <row r="1130" spans="1:10">
      <c r="A1130" s="13"/>
      <c r="B1130" s="14"/>
      <c r="C1130" s="15" t="s">
        <v>443</v>
      </c>
      <c r="D1130" s="96"/>
      <c r="E1130" s="129">
        <v>4</v>
      </c>
      <c r="F1130" s="82">
        <v>6.49</v>
      </c>
      <c r="G1130" s="82">
        <v>0.43</v>
      </c>
      <c r="H1130" s="82"/>
      <c r="I1130" s="140">
        <f t="shared" si="138"/>
        <v>11.162800000000001</v>
      </c>
      <c r="J1130" s="19"/>
    </row>
    <row r="1131" spans="1:10">
      <c r="A1131" s="13"/>
      <c r="B1131" s="14"/>
      <c r="C1131" s="15" t="s">
        <v>160</v>
      </c>
      <c r="D1131" s="96"/>
      <c r="E1131" s="1">
        <v>4</v>
      </c>
      <c r="F1131" s="11">
        <v>6.27</v>
      </c>
      <c r="G1131" s="82">
        <v>0.43</v>
      </c>
      <c r="H1131" s="82"/>
      <c r="I1131" s="140">
        <f>G1131*F1131*E1131</f>
        <v>10.7844</v>
      </c>
      <c r="J1131" s="19"/>
    </row>
    <row r="1132" spans="1:10">
      <c r="A1132" s="13"/>
      <c r="B1132" s="14"/>
      <c r="C1132" s="15" t="s">
        <v>444</v>
      </c>
      <c r="D1132" s="96"/>
      <c r="E1132" s="129"/>
      <c r="F1132" s="82"/>
      <c r="G1132" s="82"/>
      <c r="H1132" s="82"/>
      <c r="I1132" s="140">
        <v>10</v>
      </c>
      <c r="J1132" s="19"/>
    </row>
    <row r="1133" spans="1:10">
      <c r="A1133" s="13"/>
      <c r="B1133" s="63"/>
      <c r="C1133" s="128" t="s">
        <v>245</v>
      </c>
      <c r="D1133" s="80"/>
      <c r="E1133" s="1">
        <v>2</v>
      </c>
      <c r="F1133" s="11">
        <v>11.52</v>
      </c>
      <c r="G1133" s="82">
        <v>0.77</v>
      </c>
      <c r="H1133" s="82"/>
      <c r="I1133" s="140">
        <f>G1133*F1133*E1133</f>
        <v>17.7408</v>
      </c>
      <c r="J1133" s="19"/>
    </row>
    <row r="1134" spans="1:10">
      <c r="A1134" s="13"/>
      <c r="B1134" s="14"/>
      <c r="C1134" s="60" t="s">
        <v>175</v>
      </c>
      <c r="D1134" s="16"/>
      <c r="E1134" s="17"/>
      <c r="F1134" s="120"/>
      <c r="G1134" s="120"/>
      <c r="H1134" s="87"/>
      <c r="I1134" s="18"/>
      <c r="J1134" s="19"/>
    </row>
    <row r="1135" spans="1:10">
      <c r="A1135" s="13"/>
      <c r="B1135" s="14"/>
      <c r="C1135" s="15" t="s">
        <v>276</v>
      </c>
      <c r="D1135" s="16"/>
      <c r="E1135" s="17">
        <v>1</v>
      </c>
      <c r="F1135" s="120">
        <v>3</v>
      </c>
      <c r="G1135" s="120">
        <v>5.96</v>
      </c>
      <c r="H1135" s="87"/>
      <c r="I1135" s="140">
        <f t="shared" si="138"/>
        <v>17.88</v>
      </c>
      <c r="J1135" s="19"/>
    </row>
    <row r="1136" spans="1:10">
      <c r="A1136" s="13"/>
      <c r="B1136" s="14"/>
      <c r="C1136" s="40" t="s">
        <v>150</v>
      </c>
      <c r="D1136" s="16"/>
      <c r="E1136" s="17"/>
      <c r="F1136" s="120"/>
      <c r="G1136" s="120"/>
      <c r="H1136" s="87"/>
      <c r="I1136" s="18">
        <f>SUM(I1082:I1135)</f>
        <v>807.06509999999992</v>
      </c>
      <c r="J1136" s="19"/>
    </row>
    <row r="1137" spans="1:10">
      <c r="A1137" s="13"/>
      <c r="B1137" s="14"/>
      <c r="C1137" s="39" t="s">
        <v>148</v>
      </c>
      <c r="D1137" s="16"/>
      <c r="E1137" s="17"/>
      <c r="F1137" s="120"/>
      <c r="G1137" s="120"/>
      <c r="H1137" s="87"/>
      <c r="I1137" s="28">
        <v>808</v>
      </c>
      <c r="J1137" s="29" t="s">
        <v>88</v>
      </c>
    </row>
    <row r="1138" spans="1:10">
      <c r="A1138" s="13"/>
      <c r="B1138" s="14"/>
      <c r="C1138" s="15"/>
      <c r="D1138" s="16"/>
      <c r="E1138" s="17"/>
      <c r="F1138" s="120"/>
      <c r="G1138" s="120"/>
      <c r="H1138" s="87"/>
      <c r="I1138" s="18"/>
      <c r="J1138" s="19"/>
    </row>
    <row r="1139" spans="1:10" ht="157.5">
      <c r="A1139" s="13">
        <v>43</v>
      </c>
      <c r="B1139" s="14" t="s">
        <v>48</v>
      </c>
      <c r="C1139" s="10" t="s">
        <v>203</v>
      </c>
      <c r="D1139" s="16"/>
      <c r="E1139" s="17"/>
      <c r="F1139" s="120"/>
      <c r="G1139" s="120"/>
      <c r="H1139" s="87"/>
      <c r="I1139" s="18"/>
      <c r="J1139" s="19"/>
    </row>
    <row r="1140" spans="1:10">
      <c r="A1140" s="13"/>
      <c r="B1140" s="14"/>
      <c r="C1140" s="38" t="s">
        <v>445</v>
      </c>
      <c r="D1140" s="16"/>
      <c r="E1140" s="17">
        <v>1</v>
      </c>
      <c r="F1140" s="120">
        <v>13</v>
      </c>
      <c r="G1140" s="120">
        <v>17.54</v>
      </c>
      <c r="H1140" s="87"/>
      <c r="I1140" s="18">
        <f>G1140*F1140*E1140</f>
        <v>228.01999999999998</v>
      </c>
      <c r="J1140" s="19"/>
    </row>
    <row r="1141" spans="1:10">
      <c r="A1141" s="13"/>
      <c r="B1141" s="14"/>
      <c r="C1141" s="38" t="s">
        <v>446</v>
      </c>
      <c r="D1141" s="16"/>
      <c r="E1141" s="17">
        <v>6</v>
      </c>
      <c r="F1141" s="11">
        <v>11.52</v>
      </c>
      <c r="G1141" s="82">
        <v>0.77</v>
      </c>
      <c r="H1141" s="82"/>
      <c r="I1141" s="140">
        <f>G1141*F1141*E1141</f>
        <v>53.2224</v>
      </c>
      <c r="J1141" s="19"/>
    </row>
    <row r="1142" spans="1:10">
      <c r="A1142" s="13"/>
      <c r="B1142" s="14"/>
      <c r="C1142" s="38" t="s">
        <v>447</v>
      </c>
      <c r="D1142" s="16"/>
      <c r="E1142" s="17">
        <v>1</v>
      </c>
      <c r="F1142" s="120">
        <v>4.49</v>
      </c>
      <c r="G1142" s="120">
        <v>6.37</v>
      </c>
      <c r="H1142" s="87"/>
      <c r="I1142" s="140">
        <f>G1142*F1142*E1142</f>
        <v>28.601300000000002</v>
      </c>
      <c r="J1142" s="19"/>
    </row>
    <row r="1143" spans="1:10" customFormat="1">
      <c r="A1143" s="177"/>
      <c r="B1143" s="177"/>
      <c r="C1143" s="193" t="s">
        <v>559</v>
      </c>
      <c r="D1143" s="198"/>
      <c r="E1143" s="199"/>
      <c r="F1143" s="200"/>
      <c r="G1143" s="200"/>
      <c r="H1143" s="191"/>
      <c r="I1143" s="201"/>
      <c r="J1143" s="184"/>
    </row>
    <row r="1144" spans="1:10" customFormat="1">
      <c r="A1144" s="177"/>
      <c r="B1144" s="177"/>
      <c r="C1144" s="178" t="s">
        <v>576</v>
      </c>
      <c r="D1144" s="198"/>
      <c r="E1144" s="199">
        <v>1</v>
      </c>
      <c r="F1144" s="200">
        <v>2.2999999999999998</v>
      </c>
      <c r="G1144" s="200">
        <v>1.1000000000000001</v>
      </c>
      <c r="H1144" s="191"/>
      <c r="I1144" s="201">
        <f>G1144*F1144*E1144</f>
        <v>2.5299999999999998</v>
      </c>
      <c r="J1144" s="184"/>
    </row>
    <row r="1145" spans="1:10" customFormat="1">
      <c r="A1145" s="177"/>
      <c r="B1145" s="177"/>
      <c r="C1145" s="178" t="s">
        <v>577</v>
      </c>
      <c r="D1145" s="198"/>
      <c r="E1145" s="199">
        <v>1</v>
      </c>
      <c r="F1145" s="200">
        <v>6.8</v>
      </c>
      <c r="H1145" s="200">
        <v>2.1</v>
      </c>
      <c r="I1145" s="201">
        <f>H1145*F1145*E1145</f>
        <v>14.28</v>
      </c>
      <c r="J1145" s="184"/>
    </row>
    <row r="1146" spans="1:10" customFormat="1">
      <c r="A1146" s="177"/>
      <c r="B1146" s="177"/>
      <c r="C1146" s="178" t="s">
        <v>572</v>
      </c>
      <c r="D1146" s="198"/>
      <c r="E1146" s="199">
        <v>1</v>
      </c>
      <c r="F1146" s="200">
        <v>8</v>
      </c>
      <c r="G1146" s="200"/>
      <c r="H1146" s="191">
        <v>2.35</v>
      </c>
      <c r="I1146" s="201">
        <f>H1146*F1146*E1146</f>
        <v>18.8</v>
      </c>
      <c r="J1146" s="184"/>
    </row>
    <row r="1147" spans="1:10" customFormat="1">
      <c r="A1147" s="177"/>
      <c r="B1147" s="177"/>
      <c r="C1147" s="178" t="s">
        <v>569</v>
      </c>
      <c r="D1147" s="198"/>
      <c r="E1147" s="199">
        <v>1</v>
      </c>
      <c r="F1147" s="200">
        <v>1.1000000000000001</v>
      </c>
      <c r="G1147" s="200"/>
      <c r="H1147" s="191">
        <v>1</v>
      </c>
      <c r="I1147" s="201">
        <f>H1147*F1147*E1147</f>
        <v>1.1000000000000001</v>
      </c>
      <c r="J1147" s="184"/>
    </row>
    <row r="1148" spans="1:10" customFormat="1">
      <c r="A1148" s="177"/>
      <c r="B1148" s="177"/>
      <c r="C1148" s="193" t="s">
        <v>719</v>
      </c>
      <c r="D1148" s="198"/>
      <c r="E1148" s="199"/>
      <c r="F1148" s="200"/>
      <c r="G1148" s="200"/>
      <c r="H1148" s="191"/>
      <c r="I1148" s="201"/>
      <c r="J1148" s="184"/>
    </row>
    <row r="1149" spans="1:10" customFormat="1">
      <c r="A1149" s="177"/>
      <c r="B1149" s="177"/>
      <c r="C1149" s="178" t="s">
        <v>576</v>
      </c>
      <c r="D1149" s="198"/>
      <c r="E1149" s="199">
        <v>1</v>
      </c>
      <c r="F1149" s="181">
        <v>3.3</v>
      </c>
      <c r="G1149" s="181">
        <v>3</v>
      </c>
      <c r="H1149" s="182"/>
      <c r="I1149" s="201">
        <f>G1149*F1149*E1149</f>
        <v>9.8999999999999986</v>
      </c>
      <c r="J1149" s="202"/>
    </row>
    <row r="1150" spans="1:10" customFormat="1">
      <c r="A1150" s="177"/>
      <c r="B1150" s="177"/>
      <c r="C1150" s="178" t="s">
        <v>578</v>
      </c>
      <c r="D1150" s="198"/>
      <c r="E1150" s="199">
        <v>1</v>
      </c>
      <c r="F1150" s="181">
        <v>3.3</v>
      </c>
      <c r="G1150" s="181"/>
      <c r="H1150" s="182">
        <v>1.65</v>
      </c>
      <c r="I1150" s="201">
        <f>H1150*F1150*E1150</f>
        <v>5.4449999999999994</v>
      </c>
      <c r="J1150" s="202"/>
    </row>
    <row r="1151" spans="1:10" customFormat="1">
      <c r="A1151" s="177"/>
      <c r="B1151" s="177"/>
      <c r="C1151" s="178" t="s">
        <v>572</v>
      </c>
      <c r="D1151" s="198"/>
      <c r="E1151" s="199">
        <v>1</v>
      </c>
      <c r="F1151" s="181">
        <v>11.8</v>
      </c>
      <c r="G1151" s="181"/>
      <c r="H1151" s="182">
        <v>1.85</v>
      </c>
      <c r="I1151" s="201">
        <f>H1151*F1151*E1151</f>
        <v>21.830000000000002</v>
      </c>
      <c r="J1151" s="202"/>
    </row>
    <row r="1152" spans="1:10">
      <c r="A1152" s="13"/>
      <c r="B1152" s="14"/>
      <c r="C1152" s="21" t="s">
        <v>174</v>
      </c>
      <c r="D1152" s="16"/>
      <c r="E1152" s="17"/>
      <c r="F1152" s="120"/>
      <c r="G1152" s="120"/>
      <c r="H1152" s="87"/>
      <c r="I1152" s="18">
        <f>SUM(I1140:I1151)</f>
        <v>383.72869999999989</v>
      </c>
      <c r="J1152" s="19"/>
    </row>
    <row r="1153" spans="1:10">
      <c r="A1153" s="13"/>
      <c r="B1153" s="14"/>
      <c r="C1153" s="24" t="s">
        <v>148</v>
      </c>
      <c r="D1153" s="25"/>
      <c r="E1153" s="26"/>
      <c r="F1153" s="27"/>
      <c r="G1153" s="27"/>
      <c r="H1153" s="27"/>
      <c r="I1153" s="28">
        <v>385</v>
      </c>
      <c r="J1153" s="29" t="s">
        <v>88</v>
      </c>
    </row>
    <row r="1154" spans="1:10" ht="15.75" customHeight="1">
      <c r="A1154" s="13"/>
      <c r="B1154" s="14"/>
      <c r="C1154" s="15"/>
      <c r="D1154" s="16"/>
      <c r="E1154" s="17"/>
      <c r="F1154" s="131"/>
      <c r="G1154" s="131"/>
      <c r="H1154" s="131"/>
      <c r="I1154" s="18"/>
      <c r="J1154" s="19"/>
    </row>
    <row r="1155" spans="1:10" ht="111" customHeight="1">
      <c r="A1155" s="13">
        <v>44</v>
      </c>
      <c r="B1155" s="14">
        <v>13.8</v>
      </c>
      <c r="C1155" s="93" t="s">
        <v>76</v>
      </c>
      <c r="D1155" s="16"/>
      <c r="E1155" s="17"/>
      <c r="F1155" s="120"/>
      <c r="G1155" s="120"/>
      <c r="H1155" s="87"/>
      <c r="I1155" s="18"/>
      <c r="J1155" s="19"/>
    </row>
    <row r="1156" spans="1:10" ht="33.75" customHeight="1">
      <c r="A1156" s="13"/>
      <c r="B1156" s="14"/>
      <c r="C1156" s="10" t="s">
        <v>205</v>
      </c>
      <c r="D1156" s="16"/>
      <c r="E1156" s="17"/>
      <c r="F1156" s="131"/>
      <c r="G1156" s="131"/>
      <c r="H1156" s="131"/>
      <c r="I1156" s="28">
        <f>I1137+I1079</f>
        <v>3208</v>
      </c>
      <c r="J1156" s="19"/>
    </row>
    <row r="1157" spans="1:10">
      <c r="A1157" s="13"/>
      <c r="B1157" s="14"/>
      <c r="C1157" s="15" t="s">
        <v>448</v>
      </c>
      <c r="D1157" s="16"/>
      <c r="E1157" s="17"/>
      <c r="F1157" s="131"/>
      <c r="G1157" s="131"/>
      <c r="H1157" s="131"/>
      <c r="I1157" s="28"/>
    </row>
    <row r="1158" spans="1:10">
      <c r="A1158" s="79"/>
      <c r="B1158" s="79"/>
      <c r="C1158" s="135" t="s">
        <v>427</v>
      </c>
      <c r="D1158" s="80"/>
      <c r="E1158" s="76">
        <v>-2</v>
      </c>
      <c r="F1158" s="81">
        <v>41.69</v>
      </c>
      <c r="G1158" s="82"/>
      <c r="H1158" s="12">
        <v>3</v>
      </c>
      <c r="I1158" s="140">
        <f t="shared" ref="I1158:I1162" si="139">H1158*F1158*E1158</f>
        <v>-250.14</v>
      </c>
    </row>
    <row r="1159" spans="1:10">
      <c r="A1159" s="79"/>
      <c r="B1159" s="79"/>
      <c r="C1159" s="135" t="s">
        <v>428</v>
      </c>
      <c r="D1159" s="80"/>
      <c r="E1159" s="76">
        <v>-1</v>
      </c>
      <c r="F1159" s="81">
        <v>17.54</v>
      </c>
      <c r="G1159" s="82"/>
      <c r="H1159" s="12">
        <v>3</v>
      </c>
      <c r="I1159" s="140">
        <f t="shared" si="139"/>
        <v>-52.62</v>
      </c>
    </row>
    <row r="1160" spans="1:10">
      <c r="A1160" s="79"/>
      <c r="B1160" s="79"/>
      <c r="C1160" s="135" t="s">
        <v>429</v>
      </c>
      <c r="D1160" s="91"/>
      <c r="E1160" s="76">
        <v>-1</v>
      </c>
      <c r="F1160" s="82">
        <v>19.41</v>
      </c>
      <c r="G1160" s="82"/>
      <c r="H1160" s="12">
        <v>3</v>
      </c>
      <c r="I1160" s="140">
        <f t="shared" si="139"/>
        <v>-58.230000000000004</v>
      </c>
    </row>
    <row r="1161" spans="1:10">
      <c r="A1161" s="79"/>
      <c r="B1161" s="79"/>
      <c r="C1161" s="135" t="s">
        <v>187</v>
      </c>
      <c r="D1161" s="91"/>
      <c r="E1161" s="76">
        <v>-1</v>
      </c>
      <c r="F1161" s="82">
        <v>20.41</v>
      </c>
      <c r="G1161" s="82"/>
      <c r="H1161" s="12">
        <v>3</v>
      </c>
      <c r="I1161" s="140">
        <f t="shared" si="139"/>
        <v>-61.230000000000004</v>
      </c>
    </row>
    <row r="1162" spans="1:10">
      <c r="A1162" s="79"/>
      <c r="B1162" s="79"/>
      <c r="C1162" s="135" t="s">
        <v>160</v>
      </c>
      <c r="D1162" s="91"/>
      <c r="E1162" s="76">
        <v>-1</v>
      </c>
      <c r="F1162" s="81">
        <v>31.42</v>
      </c>
      <c r="G1162" s="82"/>
      <c r="H1162" s="12">
        <v>3</v>
      </c>
      <c r="I1162" s="140">
        <f t="shared" si="139"/>
        <v>-94.26</v>
      </c>
    </row>
    <row r="1163" spans="1:10">
      <c r="A1163" s="13"/>
      <c r="B1163" s="14"/>
      <c r="C1163" s="15" t="s">
        <v>150</v>
      </c>
      <c r="D1163" s="16"/>
      <c r="E1163" s="17"/>
      <c r="F1163" s="131"/>
      <c r="G1163" s="131"/>
      <c r="H1163" s="131"/>
      <c r="I1163" s="18">
        <f>SUM(I1156:I1162)</f>
        <v>2691.52</v>
      </c>
      <c r="J1163" s="19"/>
    </row>
    <row r="1164" spans="1:10">
      <c r="A1164" s="13"/>
      <c r="B1164" s="14"/>
      <c r="C1164" s="15" t="s">
        <v>148</v>
      </c>
      <c r="D1164" s="16"/>
      <c r="E1164" s="17"/>
      <c r="F1164" s="120"/>
      <c r="G1164" s="120"/>
      <c r="H1164" s="87"/>
      <c r="I1164" s="142">
        <v>2695</v>
      </c>
      <c r="J1164" s="29" t="s">
        <v>88</v>
      </c>
    </row>
    <row r="1165" spans="1:10">
      <c r="A1165" s="13"/>
      <c r="B1165" s="14"/>
      <c r="C1165" s="15"/>
      <c r="D1165" s="16"/>
      <c r="E1165" s="17"/>
      <c r="F1165" s="120"/>
      <c r="G1165" s="120"/>
      <c r="H1165" s="87"/>
      <c r="I1165" s="18"/>
      <c r="J1165" s="19"/>
    </row>
    <row r="1166" spans="1:10" ht="63">
      <c r="A1166" s="13">
        <v>45</v>
      </c>
      <c r="B1166" s="14" t="s">
        <v>75</v>
      </c>
      <c r="C1166" s="10" t="s">
        <v>74</v>
      </c>
      <c r="D1166" s="16"/>
      <c r="E1166" s="17"/>
      <c r="F1166" s="120"/>
      <c r="G1166" s="120"/>
      <c r="H1166" s="87"/>
      <c r="I1166" s="18"/>
      <c r="J1166" s="19"/>
    </row>
    <row r="1167" spans="1:10" ht="33" customHeight="1">
      <c r="A1167" s="13"/>
      <c r="B1167" s="14"/>
      <c r="C1167" s="10" t="s">
        <v>205</v>
      </c>
      <c r="D1167" s="16"/>
      <c r="E1167" s="17"/>
      <c r="F1167" s="120"/>
      <c r="G1167" s="120"/>
      <c r="H1167" s="87"/>
      <c r="I1167" s="28">
        <f>I1164</f>
        <v>2695</v>
      </c>
      <c r="J1167" s="29" t="s">
        <v>88</v>
      </c>
    </row>
    <row r="1168" spans="1:10">
      <c r="A1168" s="13"/>
      <c r="B1168" s="14"/>
      <c r="C1168" s="15"/>
      <c r="D1168" s="16"/>
      <c r="E1168" s="17"/>
      <c r="F1168" s="120"/>
      <c r="G1168" s="120"/>
      <c r="H1168" s="87"/>
      <c r="I1168" s="18"/>
      <c r="J1168" s="19"/>
    </row>
    <row r="1169" spans="1:10" ht="126">
      <c r="A1169" s="13">
        <v>46</v>
      </c>
      <c r="B1169" s="14" t="s">
        <v>78</v>
      </c>
      <c r="C1169" s="10" t="s">
        <v>77</v>
      </c>
      <c r="D1169" s="16"/>
      <c r="E1169" s="17"/>
      <c r="F1169" s="120"/>
      <c r="G1169" s="120"/>
      <c r="H1169" s="87"/>
      <c r="I1169" s="18"/>
      <c r="J1169" s="19"/>
    </row>
    <row r="1170" spans="1:10" ht="31.5">
      <c r="A1170" s="13"/>
      <c r="B1170" s="14"/>
      <c r="C1170" s="15" t="s">
        <v>207</v>
      </c>
      <c r="D1170" s="16"/>
      <c r="E1170" s="17"/>
      <c r="F1170" s="120"/>
      <c r="G1170" s="120"/>
      <c r="H1170" s="87"/>
      <c r="I1170" s="28">
        <f>I982</f>
        <v>1270</v>
      </c>
      <c r="J1170" s="29" t="s">
        <v>88</v>
      </c>
    </row>
    <row r="1171" spans="1:10">
      <c r="A1171" s="13"/>
      <c r="B1171" s="14"/>
      <c r="C1171" s="15"/>
      <c r="D1171" s="16"/>
      <c r="E1171" s="17"/>
      <c r="F1171" s="120"/>
      <c r="G1171" s="120"/>
      <c r="H1171" s="87"/>
      <c r="I1171" s="18"/>
      <c r="J1171" s="19"/>
    </row>
    <row r="1172" spans="1:10" ht="80.25" customHeight="1">
      <c r="A1172" s="13">
        <v>47</v>
      </c>
      <c r="B1172" s="14" t="s">
        <v>79</v>
      </c>
      <c r="C1172" s="10" t="s">
        <v>206</v>
      </c>
      <c r="D1172" s="16"/>
      <c r="E1172" s="17"/>
      <c r="F1172" s="120"/>
      <c r="G1172" s="120"/>
      <c r="H1172" s="87"/>
      <c r="I1172" s="18"/>
      <c r="J1172" s="19"/>
    </row>
    <row r="1173" spans="1:10" ht="32.25" customHeight="1">
      <c r="A1173" s="13"/>
      <c r="B1173" s="14"/>
      <c r="C1173" s="15" t="s">
        <v>205</v>
      </c>
      <c r="D1173" s="16"/>
      <c r="E1173" s="17"/>
      <c r="F1173" s="120"/>
      <c r="G1173" s="120"/>
      <c r="H1173" s="87"/>
      <c r="I1173" s="28">
        <f>I1156</f>
        <v>3208</v>
      </c>
      <c r="J1173" s="29" t="s">
        <v>88</v>
      </c>
    </row>
    <row r="1174" spans="1:10">
      <c r="A1174" s="13"/>
      <c r="B1174" s="14"/>
      <c r="C1174" s="15"/>
      <c r="D1174" s="16"/>
      <c r="E1174" s="17"/>
      <c r="F1174" s="131"/>
      <c r="G1174" s="131"/>
      <c r="H1174" s="131"/>
      <c r="I1174" s="18"/>
      <c r="J1174" s="19"/>
    </row>
    <row r="1175" spans="1:10" s="227" customFormat="1" ht="81.75" customHeight="1">
      <c r="A1175" s="218">
        <v>48</v>
      </c>
      <c r="B1175" s="219" t="s">
        <v>81</v>
      </c>
      <c r="C1175" s="230" t="s">
        <v>80</v>
      </c>
      <c r="D1175" s="221"/>
      <c r="E1175" s="222"/>
      <c r="F1175" s="223"/>
      <c r="G1175" s="223"/>
      <c r="H1175" s="223"/>
      <c r="I1175" s="231"/>
      <c r="J1175" s="232"/>
    </row>
    <row r="1176" spans="1:10" s="227" customFormat="1" ht="14.25" customHeight="1">
      <c r="A1176" s="218"/>
      <c r="B1176" s="219"/>
      <c r="C1176" s="233" t="s">
        <v>208</v>
      </c>
      <c r="D1176" s="221"/>
      <c r="E1176" s="222"/>
      <c r="F1176" s="223"/>
      <c r="G1176" s="223"/>
      <c r="H1176" s="223"/>
      <c r="I1176" s="231">
        <f>I786</f>
        <v>50.760000000000005</v>
      </c>
      <c r="J1176" s="232"/>
    </row>
    <row r="1177" spans="1:10" s="227" customFormat="1" ht="14.25" customHeight="1">
      <c r="A1177" s="218"/>
      <c r="B1177" s="219"/>
      <c r="C1177" s="220" t="s">
        <v>408</v>
      </c>
      <c r="D1177" s="221">
        <v>2.2000000000000002</v>
      </c>
      <c r="E1177" s="222">
        <v>1</v>
      </c>
      <c r="F1177" s="223">
        <v>6</v>
      </c>
      <c r="G1177" s="223"/>
      <c r="H1177" s="223">
        <v>2.4</v>
      </c>
      <c r="I1177" s="234">
        <f t="shared" ref="I1177:I1178" si="140">H1177*F1177*E1177*D1177</f>
        <v>31.68</v>
      </c>
      <c r="J1177" s="232"/>
    </row>
    <row r="1178" spans="1:10" s="227" customFormat="1" ht="14.25" customHeight="1">
      <c r="A1178" s="218"/>
      <c r="B1178" s="219"/>
      <c r="C1178" s="220" t="s">
        <v>409</v>
      </c>
      <c r="D1178" s="221">
        <v>2.2000000000000002</v>
      </c>
      <c r="E1178" s="222">
        <v>1</v>
      </c>
      <c r="F1178" s="223">
        <v>4</v>
      </c>
      <c r="G1178" s="223"/>
      <c r="H1178" s="223">
        <v>2.4</v>
      </c>
      <c r="I1178" s="234">
        <f t="shared" si="140"/>
        <v>21.12</v>
      </c>
      <c r="J1178" s="232"/>
    </row>
    <row r="1179" spans="1:10" s="227" customFormat="1" ht="14.25" customHeight="1">
      <c r="A1179" s="218"/>
      <c r="B1179" s="219"/>
      <c r="C1179" s="235" t="s">
        <v>150</v>
      </c>
      <c r="D1179" s="221"/>
      <c r="E1179" s="222"/>
      <c r="F1179" s="223"/>
      <c r="G1179" s="223"/>
      <c r="H1179" s="223"/>
      <c r="I1179" s="231">
        <f>SUM(I1176:I1178)</f>
        <v>103.56</v>
      </c>
      <c r="J1179" s="232"/>
    </row>
    <row r="1180" spans="1:10" s="242" customFormat="1" ht="14.25" customHeight="1">
      <c r="A1180" s="236"/>
      <c r="B1180" s="237"/>
      <c r="C1180" s="238" t="s">
        <v>148</v>
      </c>
      <c r="D1180" s="239"/>
      <c r="E1180" s="240"/>
      <c r="F1180" s="241"/>
      <c r="G1180" s="241"/>
      <c r="H1180" s="241"/>
      <c r="I1180" s="224">
        <v>115</v>
      </c>
      <c r="J1180" s="225" t="s">
        <v>88</v>
      </c>
    </row>
    <row r="1181" spans="1:10" ht="14.25" customHeight="1">
      <c r="A1181" s="13"/>
      <c r="B1181" s="14"/>
      <c r="C1181" s="15"/>
      <c r="D1181" s="16"/>
      <c r="E1181" s="17"/>
      <c r="F1181" s="120"/>
      <c r="G1181" s="120"/>
      <c r="H1181" s="87"/>
      <c r="I1181" s="18"/>
      <c r="J1181" s="19"/>
    </row>
    <row r="1182" spans="1:10" ht="207" customHeight="1">
      <c r="A1182" s="13">
        <v>49</v>
      </c>
      <c r="B1182" s="14">
        <v>16.68</v>
      </c>
      <c r="C1182" s="10" t="s">
        <v>82</v>
      </c>
      <c r="D1182" s="16"/>
      <c r="E1182" s="17"/>
      <c r="F1182" s="120"/>
      <c r="G1182" s="120"/>
      <c r="H1182" s="87"/>
      <c r="I1182" s="18"/>
      <c r="J1182" s="19"/>
    </row>
    <row r="1183" spans="1:10" ht="19.5" customHeight="1">
      <c r="A1183" s="13"/>
      <c r="B1183" s="14"/>
      <c r="C1183" s="38" t="s">
        <v>209</v>
      </c>
      <c r="D1183" s="16"/>
      <c r="E1183" s="17">
        <v>1</v>
      </c>
      <c r="F1183" s="120">
        <v>20</v>
      </c>
      <c r="G1183" s="120">
        <v>7</v>
      </c>
      <c r="H1183" s="87"/>
      <c r="I1183" s="28">
        <f>G1183*F1183*E1183</f>
        <v>140</v>
      </c>
      <c r="J1183" s="29" t="s">
        <v>88</v>
      </c>
    </row>
    <row r="1184" spans="1:10" ht="18" customHeight="1">
      <c r="A1184" s="13"/>
      <c r="B1184" s="14"/>
      <c r="C1184" s="38"/>
      <c r="D1184" s="16"/>
      <c r="E1184" s="17"/>
      <c r="F1184" s="120"/>
      <c r="G1184" s="120"/>
      <c r="H1184" s="87"/>
      <c r="I1184" s="18"/>
      <c r="J1184" s="19"/>
    </row>
    <row r="1185" spans="1:10" ht="315">
      <c r="A1185" s="13">
        <v>50</v>
      </c>
      <c r="B1185" s="14">
        <v>16.690000000000001</v>
      </c>
      <c r="C1185" s="93" t="s">
        <v>83</v>
      </c>
      <c r="D1185" s="16"/>
      <c r="E1185" s="17"/>
      <c r="F1185" s="120"/>
      <c r="G1185" s="120"/>
      <c r="H1185" s="87"/>
      <c r="I1185" s="18"/>
      <c r="J1185" s="19"/>
    </row>
    <row r="1186" spans="1:10">
      <c r="A1186" s="13"/>
      <c r="B1186" s="14"/>
      <c r="C1186" s="38" t="s">
        <v>210</v>
      </c>
      <c r="D1186" s="16"/>
      <c r="E1186" s="17">
        <v>1</v>
      </c>
      <c r="F1186" s="120">
        <v>34</v>
      </c>
      <c r="G1186" s="120">
        <v>0.15</v>
      </c>
      <c r="H1186" s="87">
        <v>0.35</v>
      </c>
      <c r="I1186" s="18">
        <f>H1186*G1186*F1186*E1186</f>
        <v>1.7849999999999999</v>
      </c>
      <c r="J1186" s="19"/>
    </row>
    <row r="1187" spans="1:10">
      <c r="A1187" s="13"/>
      <c r="B1187" s="14"/>
      <c r="C1187" s="74" t="s">
        <v>148</v>
      </c>
      <c r="D1187" s="16"/>
      <c r="E1187" s="73"/>
      <c r="F1187" s="127"/>
      <c r="G1187" s="127"/>
      <c r="H1187" s="73"/>
      <c r="I1187" s="28">
        <v>2</v>
      </c>
      <c r="J1187" s="29" t="s">
        <v>11</v>
      </c>
    </row>
    <row r="1188" spans="1:10">
      <c r="A1188" s="13"/>
      <c r="B1188" s="14"/>
      <c r="C1188" s="38"/>
      <c r="D1188" s="16"/>
      <c r="E1188" s="17"/>
      <c r="F1188" s="120"/>
      <c r="G1188" s="120"/>
      <c r="H1188" s="87"/>
      <c r="I1188" s="18"/>
      <c r="J1188" s="19"/>
    </row>
    <row r="1189" spans="1:10" ht="157.5" customHeight="1">
      <c r="A1189" s="13">
        <v>51</v>
      </c>
      <c r="B1189" s="14" t="s">
        <v>85</v>
      </c>
      <c r="C1189" s="38" t="s">
        <v>84</v>
      </c>
      <c r="D1189" s="16"/>
      <c r="E1189" s="17"/>
      <c r="F1189" s="120"/>
      <c r="G1189" s="120"/>
      <c r="H1189" s="87"/>
      <c r="I1189" s="18"/>
      <c r="J1189" s="19"/>
    </row>
    <row r="1190" spans="1:10">
      <c r="A1190" s="13"/>
      <c r="B1190" s="14"/>
      <c r="C1190" s="38" t="s">
        <v>228</v>
      </c>
      <c r="D1190" s="16"/>
      <c r="E1190" s="17">
        <v>1</v>
      </c>
      <c r="F1190" s="120">
        <v>4.5</v>
      </c>
      <c r="G1190" s="120">
        <v>6.4</v>
      </c>
      <c r="H1190" s="87"/>
      <c r="I1190" s="18">
        <f>G1190*F1190*E1190</f>
        <v>28.8</v>
      </c>
      <c r="J1190" s="19"/>
    </row>
    <row r="1191" spans="1:10">
      <c r="A1191" s="13"/>
      <c r="B1191" s="14"/>
      <c r="C1191" s="38" t="s">
        <v>174</v>
      </c>
      <c r="D1191" s="16"/>
      <c r="E1191" s="17"/>
      <c r="F1191" s="120"/>
      <c r="G1191" s="120"/>
      <c r="H1191" s="87"/>
      <c r="I1191" s="18">
        <f>SUM(I1190:I1190)</f>
        <v>28.8</v>
      </c>
      <c r="J1191" s="19"/>
    </row>
    <row r="1192" spans="1:10">
      <c r="A1192" s="13"/>
      <c r="B1192" s="14"/>
      <c r="C1192" s="39" t="s">
        <v>148</v>
      </c>
      <c r="D1192" s="25"/>
      <c r="E1192" s="26"/>
      <c r="F1192" s="27"/>
      <c r="G1192" s="27"/>
      <c r="H1192" s="27"/>
      <c r="I1192" s="28">
        <v>30</v>
      </c>
      <c r="J1192" s="29" t="s">
        <v>88</v>
      </c>
    </row>
    <row r="1193" spans="1:10">
      <c r="A1193" s="13"/>
      <c r="B1193" s="14"/>
      <c r="C1193" s="38"/>
      <c r="D1193" s="16"/>
      <c r="E1193" s="17"/>
      <c r="F1193" s="131"/>
      <c r="G1193" s="131"/>
      <c r="H1193" s="131"/>
      <c r="I1193" s="18"/>
      <c r="J1193" s="19"/>
    </row>
    <row r="1194" spans="1:10" ht="409.5">
      <c r="A1194" s="13">
        <v>52</v>
      </c>
      <c r="B1194" s="14" t="s">
        <v>87</v>
      </c>
      <c r="C1194" s="10" t="s">
        <v>86</v>
      </c>
      <c r="D1194" s="16"/>
      <c r="E1194" s="17"/>
      <c r="F1194" s="120"/>
      <c r="G1194" s="120"/>
      <c r="H1194" s="87"/>
      <c r="I1194" s="18"/>
      <c r="J1194" s="19"/>
    </row>
    <row r="1195" spans="1:10">
      <c r="A1195" s="13"/>
      <c r="B1195" s="14"/>
      <c r="C1195" s="38" t="s">
        <v>364</v>
      </c>
      <c r="D1195" s="16"/>
      <c r="E1195" s="17">
        <v>6</v>
      </c>
      <c r="F1195" s="120">
        <v>1.8</v>
      </c>
      <c r="G1195" s="120"/>
      <c r="H1195" s="87">
        <v>2.25</v>
      </c>
      <c r="I1195" s="18">
        <f>H1195*F1195*E1195</f>
        <v>24.299999999999997</v>
      </c>
      <c r="J1195" s="19"/>
    </row>
    <row r="1196" spans="1:10">
      <c r="A1196" s="13"/>
      <c r="B1196" s="14"/>
      <c r="C1196" s="38" t="s">
        <v>182</v>
      </c>
      <c r="D1196" s="16"/>
      <c r="E1196" s="17">
        <v>10</v>
      </c>
      <c r="F1196" s="120">
        <v>1</v>
      </c>
      <c r="G1196" s="120"/>
      <c r="H1196" s="87">
        <v>2.25</v>
      </c>
      <c r="I1196" s="18">
        <f t="shared" ref="I1196:I1198" si="141">H1196*F1196*E1196</f>
        <v>22.5</v>
      </c>
      <c r="J1196" s="19"/>
    </row>
    <row r="1197" spans="1:10">
      <c r="A1197" s="13"/>
      <c r="B1197" s="14"/>
      <c r="C1197" s="38" t="s">
        <v>181</v>
      </c>
      <c r="D1197" s="16"/>
      <c r="E1197" s="17">
        <v>17</v>
      </c>
      <c r="F1197" s="120">
        <v>1.8</v>
      </c>
      <c r="G1197" s="120"/>
      <c r="H1197" s="87">
        <v>1.5</v>
      </c>
      <c r="I1197" s="18">
        <f t="shared" si="141"/>
        <v>45.900000000000006</v>
      </c>
      <c r="J1197" s="19"/>
    </row>
    <row r="1198" spans="1:10">
      <c r="A1198" s="13"/>
      <c r="B1198" s="14"/>
      <c r="C1198" s="38" t="s">
        <v>211</v>
      </c>
      <c r="D1198" s="16"/>
      <c r="E1198" s="17">
        <v>9</v>
      </c>
      <c r="F1198" s="120">
        <v>0.9</v>
      </c>
      <c r="G1198" s="120"/>
      <c r="H1198" s="87">
        <v>0.6</v>
      </c>
      <c r="I1198" s="18">
        <f t="shared" si="141"/>
        <v>4.8600000000000003</v>
      </c>
      <c r="J1198" s="19"/>
    </row>
    <row r="1199" spans="1:10" ht="16.5" customHeight="1">
      <c r="A1199" s="13"/>
      <c r="B1199" s="14"/>
      <c r="C1199" s="15" t="s">
        <v>381</v>
      </c>
      <c r="D1199" s="16"/>
      <c r="E1199" s="17">
        <v>12</v>
      </c>
      <c r="F1199" s="216">
        <v>0.9</v>
      </c>
      <c r="G1199" s="216"/>
      <c r="H1199" s="216">
        <v>1.5</v>
      </c>
      <c r="I1199" s="18">
        <f>H1199*F1199*E1199</f>
        <v>16.200000000000003</v>
      </c>
      <c r="J1199" s="19"/>
    </row>
    <row r="1200" spans="1:10" ht="16.5" customHeight="1">
      <c r="A1200" s="13"/>
      <c r="B1200" s="14"/>
      <c r="C1200" s="15" t="s">
        <v>382</v>
      </c>
      <c r="D1200" s="16"/>
      <c r="E1200" s="17">
        <v>3</v>
      </c>
      <c r="F1200" s="216">
        <v>0.9</v>
      </c>
      <c r="G1200" s="216"/>
      <c r="H1200" s="216">
        <v>1.5</v>
      </c>
      <c r="I1200" s="18">
        <f>H1200*F1200*E1200</f>
        <v>4.0500000000000007</v>
      </c>
      <c r="J1200" s="19"/>
    </row>
    <row r="1201" spans="1:10">
      <c r="A1201" s="13"/>
      <c r="B1201" s="14"/>
      <c r="C1201" s="40" t="s">
        <v>174</v>
      </c>
      <c r="D1201" s="16"/>
      <c r="E1201" s="17"/>
      <c r="F1201" s="120"/>
      <c r="G1201" s="120"/>
      <c r="H1201" s="87"/>
      <c r="I1201" s="18">
        <f>SUM(I1195:I1200)</f>
        <v>117.81</v>
      </c>
      <c r="J1201" s="19"/>
    </row>
    <row r="1202" spans="1:10">
      <c r="A1202" s="13"/>
      <c r="B1202" s="14"/>
      <c r="C1202" s="40" t="s">
        <v>212</v>
      </c>
      <c r="D1202" s="16"/>
      <c r="E1202" s="17">
        <v>12</v>
      </c>
      <c r="F1202" s="120">
        <f>I1201</f>
        <v>117.81</v>
      </c>
      <c r="G1202" s="120" t="s">
        <v>213</v>
      </c>
      <c r="H1202" s="87"/>
      <c r="I1202" s="18">
        <f>F1202*E1202</f>
        <v>1413.72</v>
      </c>
      <c r="J1202" s="19"/>
    </row>
    <row r="1203" spans="1:10">
      <c r="A1203" s="13"/>
      <c r="B1203" s="14"/>
      <c r="C1203" s="39" t="s">
        <v>148</v>
      </c>
      <c r="D1203" s="25"/>
      <c r="E1203" s="26"/>
      <c r="F1203" s="27"/>
      <c r="G1203" s="27"/>
      <c r="H1203" s="27"/>
      <c r="I1203" s="28">
        <v>1415</v>
      </c>
      <c r="J1203" s="29" t="s">
        <v>27</v>
      </c>
    </row>
    <row r="1204" spans="1:10">
      <c r="A1204" s="13"/>
      <c r="B1204" s="14"/>
      <c r="C1204" s="38"/>
      <c r="D1204" s="16"/>
      <c r="E1204" s="17"/>
      <c r="F1204" s="120"/>
      <c r="G1204" s="120"/>
      <c r="H1204" s="87"/>
      <c r="I1204" s="18"/>
      <c r="J1204" s="19"/>
    </row>
    <row r="1205" spans="1:10" ht="189">
      <c r="A1205" s="13">
        <v>53</v>
      </c>
      <c r="B1205" s="14" t="s">
        <v>90</v>
      </c>
      <c r="C1205" s="15" t="s">
        <v>89</v>
      </c>
      <c r="D1205" s="16"/>
      <c r="E1205" s="17"/>
      <c r="F1205" s="120"/>
      <c r="G1205" s="120"/>
      <c r="H1205" s="87"/>
      <c r="I1205" s="18"/>
      <c r="J1205" s="19"/>
    </row>
    <row r="1206" spans="1:10">
      <c r="A1206" s="13"/>
      <c r="B1206" s="14"/>
      <c r="C1206" s="15" t="s">
        <v>461</v>
      </c>
      <c r="D1206" s="16"/>
      <c r="E1206" s="17">
        <v>1</v>
      </c>
      <c r="F1206" s="144">
        <v>5.17</v>
      </c>
      <c r="G1206" s="144"/>
      <c r="H1206" s="144">
        <v>2.4</v>
      </c>
      <c r="I1206" s="18">
        <f>H1206*F1206*E1206</f>
        <v>12.407999999999999</v>
      </c>
      <c r="J1206" s="19"/>
    </row>
    <row r="1207" spans="1:10">
      <c r="A1207" s="13"/>
      <c r="B1207" s="14"/>
      <c r="C1207" s="38" t="s">
        <v>364</v>
      </c>
      <c r="D1207" s="16"/>
      <c r="E1207" s="17">
        <v>6</v>
      </c>
      <c r="F1207" s="131">
        <v>1.8</v>
      </c>
      <c r="G1207" s="131"/>
      <c r="H1207" s="131">
        <v>2.25</v>
      </c>
      <c r="I1207" s="18">
        <f>H1207*F1207*E1207</f>
        <v>24.299999999999997</v>
      </c>
      <c r="J1207" s="19"/>
    </row>
    <row r="1208" spans="1:10">
      <c r="A1208" s="13"/>
      <c r="B1208" s="14"/>
      <c r="C1208" s="38" t="s">
        <v>182</v>
      </c>
      <c r="D1208" s="16"/>
      <c r="E1208" s="17">
        <v>10</v>
      </c>
      <c r="F1208" s="131">
        <v>1</v>
      </c>
      <c r="G1208" s="131"/>
      <c r="H1208" s="131">
        <v>2.25</v>
      </c>
      <c r="I1208" s="18">
        <f t="shared" ref="I1208:I1210" si="142">H1208*F1208*E1208</f>
        <v>22.5</v>
      </c>
      <c r="J1208" s="19"/>
    </row>
    <row r="1209" spans="1:10">
      <c r="A1209" s="13"/>
      <c r="B1209" s="14"/>
      <c r="C1209" s="38" t="s">
        <v>181</v>
      </c>
      <c r="D1209" s="16"/>
      <c r="E1209" s="17">
        <v>17</v>
      </c>
      <c r="F1209" s="131">
        <v>1.8</v>
      </c>
      <c r="G1209" s="131"/>
      <c r="H1209" s="131">
        <v>1.5</v>
      </c>
      <c r="I1209" s="18">
        <f t="shared" si="142"/>
        <v>45.900000000000006</v>
      </c>
      <c r="J1209" s="19"/>
    </row>
    <row r="1210" spans="1:10">
      <c r="A1210" s="13"/>
      <c r="B1210" s="14"/>
      <c r="C1210" s="38" t="s">
        <v>211</v>
      </c>
      <c r="D1210" s="16"/>
      <c r="E1210" s="17">
        <v>9</v>
      </c>
      <c r="F1210" s="131">
        <v>0.9</v>
      </c>
      <c r="G1210" s="131"/>
      <c r="H1210" s="131">
        <v>0.6</v>
      </c>
      <c r="I1210" s="18">
        <f t="shared" si="142"/>
        <v>4.8600000000000003</v>
      </c>
      <c r="J1210" s="19"/>
    </row>
    <row r="1211" spans="1:10" s="227" customFormat="1" ht="16.5" customHeight="1">
      <c r="A1211" s="218"/>
      <c r="B1211" s="219"/>
      <c r="C1211" s="233" t="s">
        <v>381</v>
      </c>
      <c r="D1211" s="221"/>
      <c r="E1211" s="222">
        <v>12</v>
      </c>
      <c r="F1211" s="223">
        <v>0.9</v>
      </c>
      <c r="G1211" s="223"/>
      <c r="H1211" s="223">
        <v>1.5</v>
      </c>
      <c r="I1211" s="231">
        <f>H1211*F1211*E1211</f>
        <v>16.200000000000003</v>
      </c>
      <c r="J1211" s="232"/>
    </row>
    <row r="1212" spans="1:10" s="227" customFormat="1" ht="16.5" customHeight="1">
      <c r="A1212" s="218"/>
      <c r="B1212" s="219"/>
      <c r="C1212" s="233" t="s">
        <v>382</v>
      </c>
      <c r="D1212" s="221"/>
      <c r="E1212" s="222">
        <v>3</v>
      </c>
      <c r="F1212" s="223">
        <v>0.9</v>
      </c>
      <c r="G1212" s="223"/>
      <c r="H1212" s="223">
        <v>1.5</v>
      </c>
      <c r="I1212" s="231">
        <f>H1212*F1212*E1212</f>
        <v>4.0500000000000007</v>
      </c>
      <c r="J1212" s="232"/>
    </row>
    <row r="1213" spans="1:10">
      <c r="A1213" s="13"/>
      <c r="B1213" s="14"/>
      <c r="C1213" s="40" t="s">
        <v>174</v>
      </c>
      <c r="D1213" s="16"/>
      <c r="E1213" s="17"/>
      <c r="F1213" s="120"/>
      <c r="G1213" s="120"/>
      <c r="H1213" s="87"/>
      <c r="I1213" s="18">
        <f>SUM(I1206:I1212)</f>
        <v>130.21800000000002</v>
      </c>
      <c r="J1213" s="19"/>
    </row>
    <row r="1214" spans="1:10">
      <c r="A1214" s="13"/>
      <c r="B1214" s="14"/>
      <c r="C1214" s="40" t="s">
        <v>214</v>
      </c>
      <c r="D1214" s="16"/>
      <c r="E1214" s="17">
        <v>8</v>
      </c>
      <c r="F1214" s="120">
        <f>I1213</f>
        <v>130.21800000000002</v>
      </c>
      <c r="G1214" s="120" t="s">
        <v>213</v>
      </c>
      <c r="H1214" s="87"/>
      <c r="I1214" s="18">
        <f>F1214*E1214</f>
        <v>1041.7440000000001</v>
      </c>
      <c r="J1214" s="19"/>
    </row>
    <row r="1215" spans="1:10">
      <c r="A1215" s="13"/>
      <c r="B1215" s="14"/>
      <c r="C1215" s="39" t="s">
        <v>148</v>
      </c>
      <c r="D1215" s="25"/>
      <c r="E1215" s="26"/>
      <c r="F1215" s="27"/>
      <c r="G1215" s="27"/>
      <c r="H1215" s="27"/>
      <c r="I1215" s="28">
        <v>1045</v>
      </c>
      <c r="J1215" s="29" t="s">
        <v>27</v>
      </c>
    </row>
    <row r="1216" spans="1:10">
      <c r="A1216" s="13"/>
      <c r="B1216" s="14"/>
      <c r="C1216" s="15"/>
      <c r="D1216" s="16"/>
      <c r="E1216" s="17"/>
      <c r="F1216" s="120"/>
      <c r="G1216" s="120"/>
      <c r="H1216" s="87"/>
      <c r="I1216" s="18"/>
      <c r="J1216" s="19"/>
    </row>
    <row r="1217" spans="1:10" ht="236.25">
      <c r="A1217" s="13">
        <v>54</v>
      </c>
      <c r="B1217" s="14" t="s">
        <v>92</v>
      </c>
      <c r="C1217" s="10" t="s">
        <v>91</v>
      </c>
      <c r="D1217" s="16"/>
      <c r="E1217" s="17"/>
      <c r="F1217" s="120"/>
      <c r="G1217" s="120"/>
      <c r="H1217" s="87"/>
      <c r="I1217" s="18"/>
      <c r="J1217" s="19"/>
    </row>
    <row r="1218" spans="1:10">
      <c r="A1218" s="13"/>
      <c r="B1218" s="14"/>
      <c r="C1218" s="38" t="s">
        <v>364</v>
      </c>
      <c r="D1218" s="16"/>
      <c r="E1218" s="17">
        <v>6</v>
      </c>
      <c r="F1218" s="120">
        <v>1.8</v>
      </c>
      <c r="G1218" s="120"/>
      <c r="H1218" s="87">
        <v>1.1299999999999999</v>
      </c>
      <c r="I1218" s="18">
        <f>H1218*F1218*E1218</f>
        <v>12.203999999999999</v>
      </c>
      <c r="J1218" s="19"/>
    </row>
    <row r="1219" spans="1:10">
      <c r="A1219" s="13"/>
      <c r="B1219" s="14"/>
      <c r="C1219" s="38" t="s">
        <v>182</v>
      </c>
      <c r="D1219" s="16"/>
      <c r="E1219" s="17">
        <v>10</v>
      </c>
      <c r="F1219" s="120">
        <v>1</v>
      </c>
      <c r="G1219" s="120"/>
      <c r="H1219" s="87">
        <v>1.1299999999999999</v>
      </c>
      <c r="I1219" s="18">
        <f t="shared" ref="I1219" si="143">H1219*F1219*E1219</f>
        <v>11.299999999999999</v>
      </c>
      <c r="J1219" s="19"/>
    </row>
    <row r="1220" spans="1:10" s="227" customFormat="1" ht="16.5" customHeight="1">
      <c r="A1220" s="218"/>
      <c r="B1220" s="219"/>
      <c r="C1220" s="233" t="s">
        <v>381</v>
      </c>
      <c r="D1220" s="221"/>
      <c r="E1220" s="222">
        <v>12</v>
      </c>
      <c r="F1220" s="223">
        <v>0.9</v>
      </c>
      <c r="G1220" s="223"/>
      <c r="H1220" s="223">
        <v>0.75</v>
      </c>
      <c r="I1220" s="231">
        <f>H1220*F1220*E1220</f>
        <v>8.1000000000000014</v>
      </c>
      <c r="J1220" s="232"/>
    </row>
    <row r="1221" spans="1:10" s="227" customFormat="1" ht="16.5" customHeight="1">
      <c r="A1221" s="218"/>
      <c r="B1221" s="219"/>
      <c r="C1221" s="233" t="s">
        <v>382</v>
      </c>
      <c r="D1221" s="221"/>
      <c r="E1221" s="222">
        <v>3</v>
      </c>
      <c r="F1221" s="223">
        <v>0.9</v>
      </c>
      <c r="G1221" s="223"/>
      <c r="H1221" s="223">
        <v>0.75</v>
      </c>
      <c r="I1221" s="231">
        <f>H1221*F1221*E1221</f>
        <v>2.0250000000000004</v>
      </c>
      <c r="J1221" s="232"/>
    </row>
    <row r="1222" spans="1:10">
      <c r="A1222" s="13"/>
      <c r="B1222" s="14"/>
      <c r="C1222" s="40" t="s">
        <v>174</v>
      </c>
      <c r="D1222" s="16"/>
      <c r="E1222" s="17"/>
      <c r="F1222" s="120"/>
      <c r="G1222" s="120"/>
      <c r="H1222" s="87"/>
      <c r="I1222" s="18">
        <f>SUM(I1218:I1221)</f>
        <v>33.628999999999998</v>
      </c>
      <c r="J1222" s="19"/>
    </row>
    <row r="1223" spans="1:10" s="30" customFormat="1">
      <c r="A1223" s="22"/>
      <c r="B1223" s="23"/>
      <c r="C1223" s="39" t="s">
        <v>148</v>
      </c>
      <c r="D1223" s="25"/>
      <c r="E1223" s="26"/>
      <c r="F1223" s="27"/>
      <c r="G1223" s="27"/>
      <c r="H1223" s="27"/>
      <c r="I1223" s="28">
        <v>35</v>
      </c>
      <c r="J1223" s="29" t="s">
        <v>88</v>
      </c>
    </row>
    <row r="1224" spans="1:10">
      <c r="A1224" s="13"/>
      <c r="B1224" s="14"/>
      <c r="C1224" s="38"/>
      <c r="D1224" s="16"/>
      <c r="E1224" s="17"/>
      <c r="F1224" s="120"/>
      <c r="G1224" s="120"/>
      <c r="H1224" s="87"/>
      <c r="I1224" s="18"/>
      <c r="J1224" s="19"/>
    </row>
    <row r="1225" spans="1:10" ht="174.75" customHeight="1">
      <c r="A1225" s="13">
        <v>55</v>
      </c>
      <c r="B1225" s="14">
        <v>21.3</v>
      </c>
      <c r="C1225" s="10" t="s">
        <v>93</v>
      </c>
      <c r="D1225" s="16"/>
      <c r="E1225" s="17"/>
      <c r="F1225" s="120"/>
      <c r="G1225" s="120"/>
      <c r="H1225" s="87"/>
      <c r="I1225" s="18"/>
      <c r="J1225" s="19"/>
    </row>
    <row r="1226" spans="1:10" ht="29.25" customHeight="1">
      <c r="A1226" s="13" t="s">
        <v>452</v>
      </c>
      <c r="B1226" s="14" t="s">
        <v>94</v>
      </c>
      <c r="C1226" s="10" t="s">
        <v>462</v>
      </c>
      <c r="D1226" s="16"/>
      <c r="E1226" s="17"/>
      <c r="F1226" s="144"/>
      <c r="G1226" s="144"/>
      <c r="H1226" s="144"/>
      <c r="I1226" s="18"/>
      <c r="J1226" s="19"/>
    </row>
    <row r="1227" spans="1:10">
      <c r="A1227" s="13"/>
      <c r="B1227" s="14"/>
      <c r="C1227" s="38" t="s">
        <v>364</v>
      </c>
      <c r="D1227" s="16"/>
      <c r="E1227" s="17">
        <v>6</v>
      </c>
      <c r="F1227" s="131">
        <v>1.8</v>
      </c>
      <c r="G1227" s="131"/>
      <c r="H1227" s="131">
        <v>1.1299999999999999</v>
      </c>
      <c r="I1227" s="18">
        <f>H1227*F1227*E1227</f>
        <v>12.203999999999999</v>
      </c>
      <c r="J1227" s="19"/>
    </row>
    <row r="1228" spans="1:10">
      <c r="A1228" s="13"/>
      <c r="B1228" s="14"/>
      <c r="C1228" s="38" t="s">
        <v>182</v>
      </c>
      <c r="D1228" s="16"/>
      <c r="E1228" s="17">
        <v>10</v>
      </c>
      <c r="F1228" s="131">
        <v>1</v>
      </c>
      <c r="G1228" s="131"/>
      <c r="H1228" s="131">
        <v>1.1299999999999999</v>
      </c>
      <c r="I1228" s="18">
        <f t="shared" ref="I1228" si="144">H1228*F1228*E1228</f>
        <v>11.299999999999999</v>
      </c>
      <c r="J1228" s="19"/>
    </row>
    <row r="1229" spans="1:10">
      <c r="A1229" s="13"/>
      <c r="B1229" s="14"/>
      <c r="C1229" s="38" t="s">
        <v>181</v>
      </c>
      <c r="D1229" s="16"/>
      <c r="E1229" s="17">
        <v>17</v>
      </c>
      <c r="F1229" s="120">
        <v>1.8</v>
      </c>
      <c r="G1229" s="120"/>
      <c r="H1229" s="87">
        <v>1.5</v>
      </c>
      <c r="I1229" s="18">
        <f t="shared" ref="I1229:I1230" si="145">H1229*F1229*E1229</f>
        <v>45.900000000000006</v>
      </c>
      <c r="J1229" s="19"/>
    </row>
    <row r="1230" spans="1:10">
      <c r="A1230" s="13"/>
      <c r="B1230" s="14"/>
      <c r="C1230" s="38" t="s">
        <v>211</v>
      </c>
      <c r="D1230" s="16"/>
      <c r="E1230" s="17">
        <v>9</v>
      </c>
      <c r="F1230" s="120">
        <v>0.9</v>
      </c>
      <c r="G1230" s="120"/>
      <c r="H1230" s="87">
        <v>0.6</v>
      </c>
      <c r="I1230" s="18">
        <f t="shared" si="145"/>
        <v>4.8600000000000003</v>
      </c>
      <c r="J1230" s="19"/>
    </row>
    <row r="1231" spans="1:10" ht="16.5" customHeight="1">
      <c r="A1231" s="13"/>
      <c r="B1231" s="14"/>
      <c r="C1231" s="15" t="s">
        <v>381</v>
      </c>
      <c r="D1231" s="16"/>
      <c r="E1231" s="17">
        <v>12</v>
      </c>
      <c r="F1231" s="216">
        <v>0.9</v>
      </c>
      <c r="G1231" s="216"/>
      <c r="H1231" s="216">
        <v>0.75</v>
      </c>
      <c r="I1231" s="18">
        <f>H1231*F1231*E1231</f>
        <v>8.1000000000000014</v>
      </c>
      <c r="J1231" s="19"/>
    </row>
    <row r="1232" spans="1:10" ht="16.5" customHeight="1">
      <c r="A1232" s="13"/>
      <c r="B1232" s="14"/>
      <c r="C1232" s="15" t="s">
        <v>382</v>
      </c>
      <c r="D1232" s="16"/>
      <c r="E1232" s="17">
        <v>3</v>
      </c>
      <c r="F1232" s="216">
        <v>0.9</v>
      </c>
      <c r="G1232" s="216"/>
      <c r="H1232" s="216">
        <v>0.75</v>
      </c>
      <c r="I1232" s="18">
        <f>H1232*F1232*E1232</f>
        <v>2.0250000000000004</v>
      </c>
      <c r="J1232" s="19"/>
    </row>
    <row r="1233" spans="1:10">
      <c r="A1233" s="13"/>
      <c r="B1233" s="14"/>
      <c r="C1233" s="40" t="s">
        <v>174</v>
      </c>
      <c r="D1233" s="16"/>
      <c r="E1233" s="17"/>
      <c r="F1233" s="120"/>
      <c r="G1233" s="120"/>
      <c r="H1233" s="87"/>
      <c r="I1233" s="18">
        <f>SUM(I1227:I1232)</f>
        <v>84.38900000000001</v>
      </c>
      <c r="J1233" s="19"/>
    </row>
    <row r="1234" spans="1:10" s="30" customFormat="1">
      <c r="A1234" s="22"/>
      <c r="B1234" s="23"/>
      <c r="C1234" s="39" t="s">
        <v>148</v>
      </c>
      <c r="D1234" s="25"/>
      <c r="E1234" s="26"/>
      <c r="F1234" s="27"/>
      <c r="G1234" s="27"/>
      <c r="H1234" s="27"/>
      <c r="I1234" s="28">
        <v>85</v>
      </c>
      <c r="J1234" s="29" t="s">
        <v>88</v>
      </c>
    </row>
    <row r="1235" spans="1:10">
      <c r="A1235" s="13"/>
      <c r="B1235" s="14"/>
      <c r="C1235" s="38"/>
      <c r="D1235" s="16"/>
      <c r="E1235" s="17"/>
      <c r="F1235" s="144"/>
      <c r="G1235" s="144"/>
      <c r="H1235" s="144"/>
      <c r="I1235" s="18"/>
      <c r="J1235" s="19"/>
    </row>
    <row r="1236" spans="1:10" ht="31.5">
      <c r="A1236" s="13" t="s">
        <v>454</v>
      </c>
      <c r="B1236" s="14" t="s">
        <v>94</v>
      </c>
      <c r="C1236" s="38" t="s">
        <v>464</v>
      </c>
      <c r="D1236" s="16"/>
      <c r="E1236" s="17"/>
      <c r="F1236" s="144"/>
      <c r="G1236" s="144"/>
      <c r="H1236" s="144"/>
      <c r="I1236" s="18"/>
      <c r="J1236" s="19"/>
    </row>
    <row r="1237" spans="1:10">
      <c r="A1237" s="13"/>
      <c r="B1237" s="14"/>
      <c r="C1237" s="15" t="s">
        <v>461</v>
      </c>
      <c r="D1237" s="16"/>
      <c r="E1237" s="17">
        <v>1</v>
      </c>
      <c r="F1237" s="144">
        <v>5.17</v>
      </c>
      <c r="G1237" s="144"/>
      <c r="H1237" s="144">
        <v>2.4</v>
      </c>
      <c r="I1237" s="18">
        <f>H1237*F1237*E1237</f>
        <v>12.407999999999999</v>
      </c>
      <c r="J1237" s="19"/>
    </row>
    <row r="1238" spans="1:10" s="30" customFormat="1">
      <c r="A1238" s="22"/>
      <c r="B1238" s="23"/>
      <c r="C1238" s="62" t="s">
        <v>148</v>
      </c>
      <c r="D1238" s="25"/>
      <c r="E1238" s="26"/>
      <c r="F1238" s="27"/>
      <c r="G1238" s="27"/>
      <c r="H1238" s="27"/>
      <c r="I1238" s="28">
        <v>13</v>
      </c>
      <c r="J1238" s="29" t="s">
        <v>88</v>
      </c>
    </row>
    <row r="1239" spans="1:10">
      <c r="A1239" s="13"/>
      <c r="B1239" s="14"/>
      <c r="C1239" s="38"/>
      <c r="D1239" s="16"/>
      <c r="E1239" s="17"/>
      <c r="F1239" s="144"/>
      <c r="G1239" s="144"/>
      <c r="H1239" s="144"/>
      <c r="I1239" s="18"/>
      <c r="J1239" s="19"/>
    </row>
    <row r="1240" spans="1:10">
      <c r="A1240" s="13"/>
      <c r="B1240" s="14"/>
      <c r="C1240" s="38"/>
      <c r="D1240" s="16"/>
      <c r="E1240" s="17"/>
      <c r="F1240" s="144"/>
      <c r="G1240" s="144"/>
      <c r="H1240" s="144"/>
      <c r="I1240" s="18"/>
      <c r="J1240" s="19"/>
    </row>
    <row r="1241" spans="1:10" ht="283.5" customHeight="1">
      <c r="A1241" s="13">
        <v>56</v>
      </c>
      <c r="B1241" s="14" t="s">
        <v>96</v>
      </c>
      <c r="C1241" s="93" t="s">
        <v>95</v>
      </c>
      <c r="D1241" s="16"/>
      <c r="E1241" s="17"/>
      <c r="F1241" s="120"/>
      <c r="G1241" s="120"/>
      <c r="H1241" s="87"/>
      <c r="I1241" s="18"/>
      <c r="J1241" s="19"/>
    </row>
    <row r="1242" spans="1:10">
      <c r="A1242" s="13"/>
      <c r="B1242" s="14"/>
      <c r="C1242" s="38" t="s">
        <v>246</v>
      </c>
      <c r="D1242" s="16"/>
      <c r="E1242" s="17">
        <v>2</v>
      </c>
      <c r="F1242" s="120"/>
      <c r="G1242" s="120"/>
      <c r="H1242" s="87"/>
      <c r="I1242" s="28">
        <f>E1242</f>
        <v>2</v>
      </c>
      <c r="J1242" s="29" t="s">
        <v>190</v>
      </c>
    </row>
    <row r="1243" spans="1:10" ht="108.75" customHeight="1">
      <c r="A1243" s="13">
        <v>57</v>
      </c>
      <c r="B1243" s="14">
        <v>21.11</v>
      </c>
      <c r="C1243" s="93" t="s">
        <v>97</v>
      </c>
      <c r="D1243" s="16"/>
      <c r="E1243" s="17"/>
      <c r="F1243" s="120"/>
      <c r="G1243" s="120"/>
      <c r="H1243" s="87"/>
      <c r="I1243" s="18"/>
      <c r="J1243" s="19"/>
    </row>
    <row r="1244" spans="1:10">
      <c r="A1244" s="13" t="s">
        <v>6</v>
      </c>
      <c r="B1244" s="14" t="s">
        <v>98</v>
      </c>
      <c r="C1244" s="15" t="s">
        <v>99</v>
      </c>
      <c r="D1244" s="16"/>
      <c r="E1244" s="17"/>
      <c r="F1244" s="120"/>
      <c r="G1244" s="120"/>
      <c r="H1244" s="87"/>
      <c r="I1244" s="18"/>
      <c r="J1244" s="19"/>
    </row>
    <row r="1245" spans="1:10">
      <c r="A1245" s="13"/>
      <c r="B1245" s="14"/>
      <c r="C1245" s="15" t="s">
        <v>215</v>
      </c>
      <c r="D1245" s="16">
        <v>2</v>
      </c>
      <c r="E1245" s="17">
        <v>9</v>
      </c>
      <c r="F1245" s="120"/>
      <c r="G1245" s="120"/>
      <c r="H1245" s="87"/>
      <c r="I1245" s="28">
        <f>E1245*D1245</f>
        <v>18</v>
      </c>
      <c r="J1245" s="29" t="s">
        <v>190</v>
      </c>
    </row>
    <row r="1246" spans="1:10">
      <c r="A1246" s="13"/>
      <c r="B1246" s="14"/>
      <c r="C1246" s="15"/>
      <c r="D1246" s="16"/>
      <c r="E1246" s="17"/>
      <c r="F1246" s="120"/>
      <c r="G1246" s="120"/>
      <c r="H1246" s="87"/>
      <c r="I1246" s="18"/>
      <c r="J1246" s="19"/>
    </row>
    <row r="1247" spans="1:10">
      <c r="A1247" s="13" t="s">
        <v>8</v>
      </c>
      <c r="B1247" s="14" t="s">
        <v>101</v>
      </c>
      <c r="C1247" s="15" t="s">
        <v>100</v>
      </c>
      <c r="D1247" s="16"/>
      <c r="E1247" s="17"/>
      <c r="F1247" s="120"/>
      <c r="G1247" s="120"/>
      <c r="H1247" s="87"/>
      <c r="I1247" s="18"/>
      <c r="J1247" s="19"/>
    </row>
    <row r="1248" spans="1:10">
      <c r="A1248" s="13"/>
      <c r="B1248" s="14"/>
      <c r="C1248" s="15" t="s">
        <v>181</v>
      </c>
      <c r="D1248" s="16">
        <v>3</v>
      </c>
      <c r="E1248" s="17">
        <v>17</v>
      </c>
      <c r="F1248" s="120"/>
      <c r="G1248" s="120"/>
      <c r="H1248" s="87"/>
      <c r="I1248" s="18">
        <f>E1248*D1248</f>
        <v>51</v>
      </c>
      <c r="J1248" s="19"/>
    </row>
    <row r="1249" spans="1:10">
      <c r="A1249" s="13"/>
      <c r="B1249" s="14"/>
      <c r="C1249" s="21" t="s">
        <v>174</v>
      </c>
      <c r="D1249" s="16"/>
      <c r="E1249" s="17"/>
      <c r="F1249" s="120"/>
      <c r="G1249" s="120"/>
      <c r="H1249" s="87"/>
      <c r="I1249" s="18">
        <f>SUM(I1248:I1248)</f>
        <v>51</v>
      </c>
      <c r="J1249" s="19"/>
    </row>
    <row r="1250" spans="1:10">
      <c r="A1250" s="13"/>
      <c r="B1250" s="14"/>
      <c r="C1250" s="24" t="s">
        <v>148</v>
      </c>
      <c r="D1250" s="25"/>
      <c r="E1250" s="26"/>
      <c r="F1250" s="27"/>
      <c r="G1250" s="27"/>
      <c r="H1250" s="27"/>
      <c r="I1250" s="28">
        <v>51</v>
      </c>
      <c r="J1250" s="29" t="s">
        <v>190</v>
      </c>
    </row>
    <row r="1251" spans="1:10">
      <c r="A1251" s="13"/>
      <c r="B1251" s="14"/>
      <c r="C1251" s="15"/>
      <c r="D1251" s="16"/>
      <c r="E1251" s="17"/>
      <c r="F1251" s="168"/>
      <c r="G1251" s="168"/>
      <c r="H1251" s="168"/>
      <c r="I1251" s="18"/>
      <c r="J1251" s="19"/>
    </row>
    <row r="1252" spans="1:10" ht="141.75">
      <c r="A1252" s="13">
        <v>58</v>
      </c>
      <c r="B1252" s="14" t="s">
        <v>103</v>
      </c>
      <c r="C1252" s="93" t="s">
        <v>102</v>
      </c>
      <c r="D1252" s="16"/>
      <c r="E1252" s="17"/>
      <c r="F1252" s="120"/>
      <c r="G1252" s="120"/>
      <c r="H1252" s="87"/>
      <c r="I1252" s="18"/>
      <c r="J1252" s="19"/>
    </row>
    <row r="1253" spans="1:10">
      <c r="A1253" s="13"/>
      <c r="B1253" s="14"/>
      <c r="C1253" s="15" t="s">
        <v>375</v>
      </c>
      <c r="D1253" s="16">
        <v>4</v>
      </c>
      <c r="E1253" s="17">
        <v>6</v>
      </c>
      <c r="F1253" s="120"/>
      <c r="G1253" s="120"/>
      <c r="H1253" s="87"/>
      <c r="I1253" s="18">
        <f>E1253*D1253</f>
        <v>24</v>
      </c>
      <c r="J1253" s="19"/>
    </row>
    <row r="1254" spans="1:10">
      <c r="A1254" s="13"/>
      <c r="B1254" s="14"/>
      <c r="C1254" s="15" t="s">
        <v>180</v>
      </c>
      <c r="D1254" s="16">
        <v>2</v>
      </c>
      <c r="E1254" s="17">
        <v>10</v>
      </c>
      <c r="F1254" s="120"/>
      <c r="G1254" s="120"/>
      <c r="H1254" s="87"/>
      <c r="I1254" s="18">
        <f>E1254*D1254</f>
        <v>20</v>
      </c>
      <c r="J1254" s="19"/>
    </row>
    <row r="1255" spans="1:10">
      <c r="A1255" s="13"/>
      <c r="B1255" s="14"/>
      <c r="C1255" s="21" t="s">
        <v>150</v>
      </c>
      <c r="D1255" s="16"/>
      <c r="E1255" s="17"/>
      <c r="F1255" s="120"/>
      <c r="G1255" s="120"/>
      <c r="H1255" s="87"/>
      <c r="I1255" s="18">
        <f>SUM(I1253:I1254)</f>
        <v>44</v>
      </c>
      <c r="J1255" s="19"/>
    </row>
    <row r="1256" spans="1:10" s="30" customFormat="1">
      <c r="A1256" s="22"/>
      <c r="B1256" s="23"/>
      <c r="C1256" s="24" t="s">
        <v>148</v>
      </c>
      <c r="D1256" s="25"/>
      <c r="E1256" s="26"/>
      <c r="F1256" s="27"/>
      <c r="G1256" s="27"/>
      <c r="H1256" s="27"/>
      <c r="I1256" s="28">
        <v>44</v>
      </c>
      <c r="J1256" s="29" t="s">
        <v>190</v>
      </c>
    </row>
    <row r="1257" spans="1:10">
      <c r="A1257" s="13"/>
      <c r="B1257" s="14"/>
      <c r="C1257" s="15"/>
      <c r="D1257" s="16"/>
      <c r="E1257" s="17"/>
      <c r="F1257" s="120"/>
      <c r="G1257" s="120"/>
      <c r="H1257" s="87"/>
      <c r="I1257" s="18"/>
      <c r="J1257" s="19"/>
    </row>
    <row r="1258" spans="1:10" ht="77.25" customHeight="1">
      <c r="A1258" s="13">
        <v>59</v>
      </c>
      <c r="B1258" s="14">
        <v>21.13</v>
      </c>
      <c r="C1258" s="93" t="s">
        <v>104</v>
      </c>
      <c r="D1258" s="16"/>
      <c r="E1258" s="17"/>
      <c r="F1258" s="120"/>
      <c r="G1258" s="120"/>
      <c r="H1258" s="87"/>
      <c r="I1258" s="18"/>
      <c r="J1258" s="19"/>
    </row>
    <row r="1259" spans="1:10">
      <c r="A1259" s="13"/>
      <c r="B1259" s="14"/>
      <c r="C1259" s="15" t="s">
        <v>375</v>
      </c>
      <c r="D1259" s="16"/>
      <c r="E1259" s="17">
        <v>6</v>
      </c>
      <c r="F1259" s="120"/>
      <c r="G1259" s="120"/>
      <c r="H1259" s="87"/>
      <c r="I1259" s="18">
        <f>E1259</f>
        <v>6</v>
      </c>
      <c r="J1259" s="19"/>
    </row>
    <row r="1260" spans="1:10">
      <c r="A1260" s="13"/>
      <c r="B1260" s="14"/>
      <c r="C1260" s="15" t="s">
        <v>180</v>
      </c>
      <c r="D1260" s="16"/>
      <c r="E1260" s="17">
        <v>10</v>
      </c>
      <c r="F1260" s="120"/>
      <c r="G1260" s="120"/>
      <c r="H1260" s="87"/>
      <c r="I1260" s="18">
        <f t="shared" ref="I1260" si="146">E1260</f>
        <v>10</v>
      </c>
      <c r="J1260" s="19"/>
    </row>
    <row r="1261" spans="1:10">
      <c r="A1261" s="13"/>
      <c r="B1261" s="14"/>
      <c r="C1261" s="21" t="s">
        <v>150</v>
      </c>
      <c r="D1261" s="16"/>
      <c r="E1261" s="17"/>
      <c r="F1261" s="120"/>
      <c r="G1261" s="120"/>
      <c r="H1261" s="87"/>
      <c r="I1261" s="18">
        <f>SUM(I1259:I1260)</f>
        <v>16</v>
      </c>
      <c r="J1261" s="19"/>
    </row>
    <row r="1262" spans="1:10" s="30" customFormat="1">
      <c r="A1262" s="22"/>
      <c r="B1262" s="23"/>
      <c r="C1262" s="24" t="s">
        <v>148</v>
      </c>
      <c r="D1262" s="25"/>
      <c r="E1262" s="26"/>
      <c r="F1262" s="27"/>
      <c r="G1262" s="27"/>
      <c r="H1262" s="27"/>
      <c r="I1262" s="28">
        <v>16</v>
      </c>
      <c r="J1262" s="29" t="s">
        <v>190</v>
      </c>
    </row>
    <row r="1263" spans="1:10">
      <c r="A1263" s="13"/>
      <c r="B1263" s="14"/>
      <c r="C1263" s="15"/>
      <c r="D1263" s="16"/>
      <c r="E1263" s="17"/>
      <c r="F1263" s="120"/>
      <c r="G1263" s="120"/>
      <c r="H1263" s="87"/>
      <c r="I1263" s="18"/>
      <c r="J1263" s="19"/>
    </row>
    <row r="1264" spans="1:10" ht="110.25">
      <c r="A1264" s="13">
        <v>60</v>
      </c>
      <c r="B1264" s="14" t="s">
        <v>106</v>
      </c>
      <c r="C1264" s="93" t="s">
        <v>105</v>
      </c>
      <c r="D1264" s="16"/>
      <c r="E1264" s="17"/>
      <c r="F1264" s="120"/>
      <c r="G1264" s="120"/>
      <c r="H1264" s="87"/>
      <c r="I1264" s="18"/>
      <c r="J1264" s="19"/>
    </row>
    <row r="1265" spans="1:10">
      <c r="A1265" s="13"/>
      <c r="B1265" s="14"/>
      <c r="C1265" s="15" t="s">
        <v>181</v>
      </c>
      <c r="D1265" s="16">
        <v>3</v>
      </c>
      <c r="E1265" s="17">
        <v>17</v>
      </c>
      <c r="F1265" s="120"/>
      <c r="G1265" s="120"/>
      <c r="H1265" s="87"/>
      <c r="I1265" s="18">
        <f>E1265*D1265</f>
        <v>51</v>
      </c>
      <c r="J1265" s="19"/>
    </row>
    <row r="1266" spans="1:10">
      <c r="A1266" s="13"/>
      <c r="B1266" s="14"/>
      <c r="C1266" s="15" t="s">
        <v>215</v>
      </c>
      <c r="D1266" s="16">
        <v>2</v>
      </c>
      <c r="E1266" s="17">
        <v>9</v>
      </c>
      <c r="F1266" s="120"/>
      <c r="G1266" s="120"/>
      <c r="H1266" s="87"/>
      <c r="I1266" s="18">
        <f>E1266*D1266</f>
        <v>18</v>
      </c>
      <c r="J1266" s="19"/>
    </row>
    <row r="1267" spans="1:10">
      <c r="A1267" s="13"/>
      <c r="B1267" s="14"/>
      <c r="C1267" s="21" t="s">
        <v>174</v>
      </c>
      <c r="D1267" s="16"/>
      <c r="E1267" s="17"/>
      <c r="F1267" s="120"/>
      <c r="G1267" s="120"/>
      <c r="H1267" s="87"/>
      <c r="I1267" s="18">
        <f>SUM(I1265:I1266)</f>
        <v>69</v>
      </c>
      <c r="J1267" s="19"/>
    </row>
    <row r="1268" spans="1:10" s="30" customFormat="1">
      <c r="A1268" s="22"/>
      <c r="B1268" s="23"/>
      <c r="C1268" s="24" t="s">
        <v>148</v>
      </c>
      <c r="D1268" s="25"/>
      <c r="E1268" s="26"/>
      <c r="F1268" s="27"/>
      <c r="G1268" s="27"/>
      <c r="H1268" s="27"/>
      <c r="I1268" s="28">
        <v>69</v>
      </c>
      <c r="J1268" s="29" t="s">
        <v>190</v>
      </c>
    </row>
    <row r="1269" spans="1:10" s="30" customFormat="1">
      <c r="A1269" s="22"/>
      <c r="B1269" s="23"/>
      <c r="C1269" s="24"/>
      <c r="D1269" s="25"/>
      <c r="E1269" s="26"/>
      <c r="F1269" s="27"/>
      <c r="G1269" s="27"/>
      <c r="H1269" s="27"/>
      <c r="I1269" s="28"/>
      <c r="J1269" s="29"/>
    </row>
    <row r="1270" spans="1:10" ht="209.25" customHeight="1">
      <c r="A1270" s="13">
        <v>61</v>
      </c>
      <c r="B1270" s="14">
        <v>21.18</v>
      </c>
      <c r="C1270" s="93" t="s">
        <v>468</v>
      </c>
      <c r="D1270" s="16"/>
      <c r="E1270" s="17"/>
      <c r="F1270" s="120"/>
      <c r="G1270" s="120"/>
      <c r="H1270" s="87"/>
      <c r="I1270" s="18"/>
      <c r="J1270" s="19"/>
    </row>
    <row r="1271" spans="1:10">
      <c r="A1271" s="13"/>
      <c r="B1271" s="14"/>
      <c r="C1271" s="38" t="s">
        <v>362</v>
      </c>
      <c r="D1271" s="16"/>
      <c r="E1271" s="17">
        <v>1</v>
      </c>
      <c r="F1271" s="144">
        <v>1.8</v>
      </c>
      <c r="G1271" s="144"/>
      <c r="H1271" s="144">
        <v>2.25</v>
      </c>
      <c r="I1271" s="18">
        <f>H1271*F1271*E1271</f>
        <v>4.05</v>
      </c>
      <c r="J1271" s="19"/>
    </row>
    <row r="1272" spans="1:10">
      <c r="A1272" s="13"/>
      <c r="B1272" s="14"/>
      <c r="C1272" s="38" t="s">
        <v>363</v>
      </c>
      <c r="D1272" s="16"/>
      <c r="E1272" s="17">
        <v>2</v>
      </c>
      <c r="F1272" s="144">
        <v>1</v>
      </c>
      <c r="G1272" s="144"/>
      <c r="H1272" s="144">
        <v>2.25</v>
      </c>
      <c r="I1272" s="18">
        <f>H1272*F1272*E1272</f>
        <v>4.5</v>
      </c>
      <c r="J1272" s="19"/>
    </row>
    <row r="1273" spans="1:10">
      <c r="A1273" s="13"/>
      <c r="B1273" s="14"/>
      <c r="C1273" s="38" t="s">
        <v>150</v>
      </c>
      <c r="D1273" s="16"/>
      <c r="E1273" s="17"/>
      <c r="F1273" s="144"/>
      <c r="G1273" s="144"/>
      <c r="H1273" s="144"/>
      <c r="I1273" s="18">
        <f>SUM(I1271:I1272)</f>
        <v>8.5500000000000007</v>
      </c>
      <c r="J1273" s="19"/>
    </row>
    <row r="1274" spans="1:10">
      <c r="A1274" s="13"/>
      <c r="B1274" s="14"/>
      <c r="C1274" s="39" t="s">
        <v>148</v>
      </c>
      <c r="D1274" s="25"/>
      <c r="E1274" s="26"/>
      <c r="F1274" s="27"/>
      <c r="G1274" s="27"/>
      <c r="H1274" s="27"/>
      <c r="I1274" s="28">
        <v>9</v>
      </c>
      <c r="J1274" s="29" t="s">
        <v>88</v>
      </c>
    </row>
    <row r="1275" spans="1:10">
      <c r="A1275" s="13"/>
      <c r="B1275" s="14"/>
      <c r="C1275" s="39"/>
      <c r="D1275" s="25"/>
      <c r="E1275" s="26"/>
      <c r="F1275" s="27"/>
      <c r="G1275" s="27"/>
      <c r="H1275" s="27"/>
      <c r="I1275" s="28"/>
      <c r="J1275" s="29"/>
    </row>
    <row r="1276" spans="1:10" ht="378" customHeight="1">
      <c r="A1276" s="13">
        <v>62</v>
      </c>
      <c r="B1276" s="14" t="s">
        <v>450</v>
      </c>
      <c r="C1276" s="93" t="s">
        <v>582</v>
      </c>
      <c r="D1276" s="16"/>
      <c r="E1276" s="17"/>
      <c r="F1276" s="144"/>
      <c r="G1276" s="144"/>
      <c r="H1276" s="144"/>
      <c r="I1276" s="18"/>
      <c r="J1276" s="19"/>
    </row>
    <row r="1277" spans="1:10">
      <c r="A1277" s="13"/>
      <c r="B1277" s="14"/>
      <c r="C1277" s="38" t="s">
        <v>361</v>
      </c>
      <c r="D1277" s="16"/>
      <c r="E1277" s="17">
        <v>1</v>
      </c>
      <c r="F1277" s="144"/>
      <c r="G1277" s="144"/>
      <c r="H1277" s="144"/>
      <c r="I1277" s="18">
        <f>E1277</f>
        <v>1</v>
      </c>
      <c r="J1277" s="19"/>
    </row>
    <row r="1278" spans="1:10">
      <c r="A1278" s="13"/>
      <c r="B1278" s="14"/>
      <c r="C1278" s="39" t="s">
        <v>148</v>
      </c>
      <c r="D1278" s="25"/>
      <c r="E1278" s="26"/>
      <c r="F1278" s="27"/>
      <c r="G1278" s="27"/>
      <c r="H1278" s="27"/>
      <c r="I1278" s="28">
        <v>1</v>
      </c>
      <c r="J1278" s="29" t="s">
        <v>144</v>
      </c>
    </row>
    <row r="1279" spans="1:10">
      <c r="A1279" s="13"/>
      <c r="B1279" s="14"/>
      <c r="C1279" s="38"/>
      <c r="D1279" s="16"/>
      <c r="E1279" s="17"/>
      <c r="F1279" s="120"/>
      <c r="G1279" s="120"/>
      <c r="H1279" s="87"/>
      <c r="I1279" s="18"/>
      <c r="J1279" s="19"/>
    </row>
    <row r="1280" spans="1:10" ht="116.25" customHeight="1">
      <c r="A1280" s="13">
        <v>63</v>
      </c>
      <c r="B1280" s="14">
        <v>21.18</v>
      </c>
      <c r="C1280" s="93" t="s">
        <v>584</v>
      </c>
      <c r="D1280" s="16"/>
      <c r="E1280" s="17"/>
      <c r="F1280" s="144"/>
      <c r="G1280" s="144"/>
      <c r="H1280" s="144"/>
      <c r="I1280" s="18"/>
      <c r="J1280" s="19"/>
    </row>
    <row r="1281" spans="1:10" s="227" customFormat="1">
      <c r="A1281" s="218"/>
      <c r="B1281" s="219"/>
      <c r="C1281" s="243" t="s">
        <v>612</v>
      </c>
      <c r="D1281" s="221"/>
      <c r="E1281" s="222">
        <v>1</v>
      </c>
      <c r="F1281" s="223">
        <v>6.57</v>
      </c>
      <c r="G1281" s="223"/>
      <c r="H1281" s="223">
        <v>2.7</v>
      </c>
      <c r="I1281" s="231">
        <f>H1281*F1281*E1281</f>
        <v>17.739000000000001</v>
      </c>
      <c r="J1281" s="232"/>
    </row>
    <row r="1282" spans="1:10">
      <c r="A1282" s="13"/>
      <c r="B1282" s="14"/>
      <c r="C1282" s="38" t="s">
        <v>466</v>
      </c>
      <c r="D1282" s="16"/>
      <c r="E1282" s="17">
        <v>1</v>
      </c>
      <c r="F1282" s="144">
        <v>5.77</v>
      </c>
      <c r="G1282" s="144"/>
      <c r="H1282" s="144">
        <v>2.7</v>
      </c>
      <c r="I1282" s="18">
        <f>H1282*F1282*E1282</f>
        <v>15.579000000000001</v>
      </c>
      <c r="J1282" s="19"/>
    </row>
    <row r="1283" spans="1:10">
      <c r="A1283" s="13"/>
      <c r="B1283" s="14"/>
      <c r="C1283" s="38" t="s">
        <v>160</v>
      </c>
      <c r="D1283" s="16"/>
      <c r="E1283" s="17">
        <v>1</v>
      </c>
      <c r="F1283" s="144">
        <v>3.25</v>
      </c>
      <c r="G1283" s="144"/>
      <c r="H1283" s="144">
        <v>2.7</v>
      </c>
      <c r="I1283" s="18">
        <f t="shared" ref="I1283:I1284" si="147">H1283*F1283*E1283</f>
        <v>8.7750000000000004</v>
      </c>
      <c r="J1283" s="19"/>
    </row>
    <row r="1284" spans="1:10">
      <c r="A1284" s="13"/>
      <c r="B1284" s="14"/>
      <c r="C1284" s="38" t="s">
        <v>321</v>
      </c>
      <c r="D1284" s="16"/>
      <c r="E1284" s="17">
        <v>1</v>
      </c>
      <c r="F1284" s="144">
        <v>4.95</v>
      </c>
      <c r="G1284" s="144"/>
      <c r="H1284" s="144">
        <v>2.7</v>
      </c>
      <c r="I1284" s="18">
        <f t="shared" si="147"/>
        <v>13.365000000000002</v>
      </c>
      <c r="J1284" s="19"/>
    </row>
    <row r="1285" spans="1:10">
      <c r="A1285" s="13"/>
      <c r="B1285" s="14"/>
      <c r="C1285" s="38" t="s">
        <v>467</v>
      </c>
      <c r="D1285" s="16"/>
      <c r="E1285" s="17">
        <v>-2</v>
      </c>
      <c r="F1285" s="144">
        <v>1</v>
      </c>
      <c r="G1285" s="144"/>
      <c r="H1285" s="144">
        <v>2.25</v>
      </c>
      <c r="I1285" s="18">
        <f t="shared" ref="I1285" si="148">H1285*F1285*E1285</f>
        <v>-4.5</v>
      </c>
      <c r="J1285" s="19"/>
    </row>
    <row r="1286" spans="1:10" s="227" customFormat="1">
      <c r="A1286" s="218"/>
      <c r="B1286" s="219"/>
      <c r="C1286" s="243" t="s">
        <v>613</v>
      </c>
      <c r="D1286" s="221"/>
      <c r="E1286" s="222">
        <v>-1</v>
      </c>
      <c r="F1286" s="223">
        <v>1.8</v>
      </c>
      <c r="G1286" s="223"/>
      <c r="H1286" s="223">
        <v>2.25</v>
      </c>
      <c r="I1286" s="231">
        <f t="shared" ref="I1286" si="149">H1286*F1286*E1286</f>
        <v>-4.05</v>
      </c>
      <c r="J1286" s="232"/>
    </row>
    <row r="1287" spans="1:10">
      <c r="A1287" s="13"/>
      <c r="B1287" s="14"/>
      <c r="C1287" s="38" t="s">
        <v>174</v>
      </c>
      <c r="D1287" s="16"/>
      <c r="E1287" s="17"/>
      <c r="F1287" s="144"/>
      <c r="G1287" s="144"/>
      <c r="H1287" s="144"/>
      <c r="I1287" s="18">
        <f>SUM(I1281:I1286)</f>
        <v>46.908000000000001</v>
      </c>
      <c r="J1287" s="19"/>
    </row>
    <row r="1288" spans="1:10" s="30" customFormat="1">
      <c r="A1288" s="22"/>
      <c r="B1288" s="23"/>
      <c r="C1288" s="62" t="s">
        <v>148</v>
      </c>
      <c r="D1288" s="25"/>
      <c r="E1288" s="26"/>
      <c r="F1288" s="27"/>
      <c r="G1288" s="27"/>
      <c r="H1288" s="27"/>
      <c r="I1288" s="28">
        <v>48</v>
      </c>
      <c r="J1288" s="29" t="s">
        <v>88</v>
      </c>
    </row>
    <row r="1289" spans="1:10">
      <c r="A1289" s="13"/>
      <c r="B1289" s="14"/>
      <c r="C1289" s="38"/>
      <c r="D1289" s="16"/>
      <c r="E1289" s="17"/>
      <c r="F1289" s="144"/>
      <c r="G1289" s="144"/>
      <c r="H1289" s="144"/>
      <c r="I1289" s="18"/>
      <c r="J1289" s="19"/>
    </row>
    <row r="1290" spans="1:10" ht="347.25" customHeight="1">
      <c r="A1290" s="13">
        <v>64</v>
      </c>
      <c r="B1290" s="14">
        <v>22.5</v>
      </c>
      <c r="C1290" s="93" t="s">
        <v>108</v>
      </c>
      <c r="D1290" s="16"/>
      <c r="E1290" s="17"/>
      <c r="F1290" s="120"/>
      <c r="G1290" s="120"/>
      <c r="H1290" s="87"/>
      <c r="I1290" s="18"/>
      <c r="J1290" s="19"/>
    </row>
    <row r="1291" spans="1:10">
      <c r="A1291" s="13"/>
      <c r="B1291" s="63"/>
      <c r="C1291" s="155" t="s">
        <v>340</v>
      </c>
      <c r="D1291" s="80"/>
      <c r="E1291" s="1"/>
      <c r="F1291" s="11"/>
      <c r="G1291" s="82"/>
      <c r="H1291" s="82"/>
      <c r="I1291" s="140"/>
      <c r="J1291" s="19"/>
    </row>
    <row r="1292" spans="1:10">
      <c r="A1292" s="13"/>
      <c r="B1292" s="63"/>
      <c r="C1292" s="128" t="s">
        <v>389</v>
      </c>
      <c r="D1292" s="80"/>
      <c r="E1292" s="1">
        <v>4</v>
      </c>
      <c r="F1292" s="81">
        <v>1.5</v>
      </c>
      <c r="G1292" s="82">
        <v>1.2</v>
      </c>
      <c r="H1292" s="82"/>
      <c r="I1292" s="140">
        <f>G1292*F1292*E1292</f>
        <v>7.1999999999999993</v>
      </c>
      <c r="J1292" s="19"/>
    </row>
    <row r="1293" spans="1:10">
      <c r="A1293" s="13"/>
      <c r="B1293" s="63"/>
      <c r="C1293" s="128" t="s">
        <v>225</v>
      </c>
      <c r="D1293" s="80"/>
      <c r="E1293" s="76">
        <v>1</v>
      </c>
      <c r="F1293" s="82">
        <v>2.0099999999999998</v>
      </c>
      <c r="G1293" s="82">
        <v>1.5</v>
      </c>
      <c r="H1293" s="82"/>
      <c r="I1293" s="140">
        <f t="shared" ref="I1293:I1299" si="150">G1293*F1293*E1293</f>
        <v>3.0149999999999997</v>
      </c>
      <c r="J1293" s="19"/>
    </row>
    <row r="1294" spans="1:10">
      <c r="A1294" s="13"/>
      <c r="B1294" s="63"/>
      <c r="C1294" s="128" t="s">
        <v>239</v>
      </c>
      <c r="D1294" s="80"/>
      <c r="E1294" s="1">
        <v>1</v>
      </c>
      <c r="F1294" s="11">
        <v>1.5</v>
      </c>
      <c r="G1294" s="82">
        <v>4.25</v>
      </c>
      <c r="H1294" s="82"/>
      <c r="I1294" s="140">
        <f t="shared" si="150"/>
        <v>6.375</v>
      </c>
      <c r="J1294" s="19"/>
    </row>
    <row r="1295" spans="1:10">
      <c r="A1295" s="13"/>
      <c r="B1295" s="63"/>
      <c r="C1295" s="128" t="s">
        <v>241</v>
      </c>
      <c r="D1295" s="80"/>
      <c r="E1295" s="1">
        <v>1</v>
      </c>
      <c r="F1295" s="11">
        <v>1.5</v>
      </c>
      <c r="G1295" s="82">
        <v>4.25</v>
      </c>
      <c r="H1295" s="82"/>
      <c r="I1295" s="140">
        <f t="shared" si="150"/>
        <v>6.375</v>
      </c>
      <c r="J1295" s="19"/>
    </row>
    <row r="1296" spans="1:10">
      <c r="A1296" s="13"/>
      <c r="B1296" s="63"/>
      <c r="C1296" s="128" t="s">
        <v>160</v>
      </c>
      <c r="D1296" s="80"/>
      <c r="E1296" s="1">
        <v>1</v>
      </c>
      <c r="F1296" s="11">
        <v>1</v>
      </c>
      <c r="G1296" s="82">
        <v>1.5</v>
      </c>
      <c r="H1296" s="82"/>
      <c r="I1296" s="140">
        <f t="shared" si="150"/>
        <v>1.5</v>
      </c>
      <c r="J1296" s="19"/>
    </row>
    <row r="1297" spans="1:10">
      <c r="A1297" s="13"/>
      <c r="B1297" s="63"/>
      <c r="C1297" s="128" t="s">
        <v>395</v>
      </c>
      <c r="D1297" s="80"/>
      <c r="E1297" s="1">
        <v>1</v>
      </c>
      <c r="F1297" s="11">
        <v>1.2</v>
      </c>
      <c r="G1297" s="82">
        <v>1.8</v>
      </c>
      <c r="H1297" s="82"/>
      <c r="I1297" s="140">
        <f t="shared" si="150"/>
        <v>2.16</v>
      </c>
      <c r="J1297" s="19"/>
    </row>
    <row r="1298" spans="1:10">
      <c r="A1298" s="13"/>
      <c r="B1298" s="63"/>
      <c r="C1298" s="128" t="s">
        <v>242</v>
      </c>
      <c r="D1298" s="80"/>
      <c r="E1298" s="76">
        <v>8</v>
      </c>
      <c r="F1298" s="81">
        <v>0.8</v>
      </c>
      <c r="G1298" s="82">
        <v>0.13</v>
      </c>
      <c r="H1298" s="82"/>
      <c r="I1298" s="140">
        <f t="shared" si="150"/>
        <v>0.83200000000000007</v>
      </c>
      <c r="J1298" s="19"/>
    </row>
    <row r="1299" spans="1:10">
      <c r="A1299" s="13"/>
      <c r="B1299" s="63"/>
      <c r="C1299" s="128" t="s">
        <v>390</v>
      </c>
      <c r="D1299" s="80"/>
      <c r="E1299" s="76">
        <v>6</v>
      </c>
      <c r="F1299" s="81">
        <v>1</v>
      </c>
      <c r="G1299" s="82">
        <v>0.23</v>
      </c>
      <c r="H1299" s="82"/>
      <c r="I1299" s="140">
        <f t="shared" si="150"/>
        <v>1.3800000000000001</v>
      </c>
      <c r="J1299" s="19"/>
    </row>
    <row r="1300" spans="1:10">
      <c r="A1300" s="13"/>
      <c r="B1300" s="14"/>
      <c r="C1300" s="21" t="s">
        <v>150</v>
      </c>
      <c r="D1300" s="16"/>
      <c r="E1300" s="17"/>
      <c r="F1300" s="120"/>
      <c r="G1300" s="120"/>
      <c r="H1300" s="87"/>
      <c r="I1300" s="18">
        <f>SUM(I1292:I1299)</f>
        <v>28.837</v>
      </c>
      <c r="J1300" s="19"/>
    </row>
    <row r="1301" spans="1:10">
      <c r="A1301" s="13"/>
      <c r="B1301" s="14"/>
      <c r="C1301" s="24" t="s">
        <v>148</v>
      </c>
      <c r="D1301" s="25"/>
      <c r="E1301" s="26"/>
      <c r="F1301" s="27"/>
      <c r="G1301" s="27"/>
      <c r="H1301" s="87"/>
      <c r="I1301" s="28">
        <v>29</v>
      </c>
      <c r="J1301" s="29" t="s">
        <v>88</v>
      </c>
    </row>
    <row r="1302" spans="1:10" s="6" customFormat="1" ht="17.25" customHeight="1">
      <c r="A1302" s="1"/>
      <c r="B1302" s="1"/>
      <c r="C1302" s="157"/>
      <c r="D1302" s="160"/>
      <c r="E1302" s="3"/>
      <c r="F1302" s="146"/>
      <c r="G1302" s="147"/>
      <c r="H1302" s="148"/>
      <c r="I1302" s="152"/>
      <c r="J1302" s="154"/>
    </row>
    <row r="1303" spans="1:10" ht="409.5">
      <c r="A1303" s="13">
        <v>65</v>
      </c>
      <c r="B1303" s="14" t="s">
        <v>549</v>
      </c>
      <c r="C1303" s="93" t="s">
        <v>469</v>
      </c>
      <c r="D1303" s="16"/>
      <c r="E1303" s="17"/>
      <c r="F1303" s="144"/>
      <c r="G1303" s="144"/>
      <c r="H1303" s="144"/>
      <c r="I1303" s="18"/>
      <c r="J1303" s="19"/>
    </row>
    <row r="1304" spans="1:10" ht="368.25" customHeight="1">
      <c r="A1304" s="13"/>
      <c r="B1304" s="14"/>
      <c r="C1304" s="93" t="s">
        <v>470</v>
      </c>
      <c r="D1304" s="16"/>
      <c r="E1304" s="17"/>
      <c r="F1304" s="144"/>
      <c r="G1304" s="144"/>
      <c r="H1304" s="144"/>
      <c r="I1304" s="18"/>
      <c r="J1304" s="19"/>
    </row>
    <row r="1305" spans="1:10" ht="270.75" customHeight="1">
      <c r="A1305" s="13"/>
      <c r="B1305" s="14"/>
      <c r="C1305" s="93" t="s">
        <v>548</v>
      </c>
      <c r="D1305" s="16"/>
      <c r="E1305" s="17"/>
      <c r="F1305" s="144"/>
      <c r="G1305" s="144"/>
      <c r="H1305" s="144"/>
      <c r="I1305" s="18"/>
      <c r="J1305" s="19"/>
    </row>
    <row r="1306" spans="1:10">
      <c r="A1306" s="13"/>
      <c r="B1306" s="14"/>
      <c r="C1306" s="60" t="s">
        <v>170</v>
      </c>
      <c r="D1306" s="16"/>
      <c r="E1306" s="17"/>
      <c r="F1306" s="216"/>
      <c r="G1306" s="216"/>
      <c r="H1306" s="216"/>
      <c r="I1306" s="18"/>
      <c r="J1306" s="19"/>
    </row>
    <row r="1307" spans="1:10">
      <c r="A1307" s="13"/>
      <c r="B1307" s="14"/>
      <c r="C1307" s="15" t="s">
        <v>321</v>
      </c>
      <c r="D1307" s="16"/>
      <c r="E1307" s="17">
        <v>1</v>
      </c>
      <c r="F1307" s="216">
        <v>6.27</v>
      </c>
      <c r="G1307" s="216">
        <v>3.37</v>
      </c>
      <c r="I1307" s="18">
        <f t="shared" ref="I1307:I1315" si="151">G1307*F1307*E1307</f>
        <v>21.129899999999999</v>
      </c>
      <c r="J1307" s="19"/>
    </row>
    <row r="1308" spans="1:10">
      <c r="A1308" s="13"/>
      <c r="B1308" s="14"/>
      <c r="C1308" s="15" t="s">
        <v>275</v>
      </c>
      <c r="D1308" s="16"/>
      <c r="E1308" s="17">
        <v>1</v>
      </c>
      <c r="F1308" s="216">
        <v>6.5</v>
      </c>
      <c r="G1308" s="216">
        <v>2</v>
      </c>
      <c r="I1308" s="18">
        <f t="shared" si="151"/>
        <v>13</v>
      </c>
      <c r="J1308" s="19"/>
    </row>
    <row r="1309" spans="1:10">
      <c r="A1309" s="13"/>
      <c r="B1309" s="14"/>
      <c r="C1309" s="15" t="s">
        <v>160</v>
      </c>
      <c r="D1309" s="16"/>
      <c r="E1309" s="17">
        <v>1</v>
      </c>
      <c r="F1309" s="216">
        <v>1.88</v>
      </c>
      <c r="G1309" s="216">
        <v>1.43</v>
      </c>
      <c r="H1309" s="20"/>
      <c r="I1309" s="18">
        <f t="shared" si="151"/>
        <v>2.6883999999999997</v>
      </c>
      <c r="J1309" s="19"/>
    </row>
    <row r="1310" spans="1:10">
      <c r="A1310" s="13"/>
      <c r="B1310" s="63"/>
      <c r="C1310" s="128" t="s">
        <v>389</v>
      </c>
      <c r="D1310" s="80"/>
      <c r="E1310" s="217">
        <v>4</v>
      </c>
      <c r="F1310" s="81">
        <v>1.5</v>
      </c>
      <c r="G1310" s="82">
        <v>1.2</v>
      </c>
      <c r="H1310" s="82"/>
      <c r="I1310" s="140">
        <f t="shared" si="151"/>
        <v>7.1999999999999993</v>
      </c>
      <c r="J1310" s="19"/>
    </row>
    <row r="1311" spans="1:10">
      <c r="A1311" s="13"/>
      <c r="B1311" s="63"/>
      <c r="C1311" s="128" t="s">
        <v>225</v>
      </c>
      <c r="D1311" s="80"/>
      <c r="E1311" s="76">
        <v>1</v>
      </c>
      <c r="F1311" s="82">
        <v>2.0099999999999998</v>
      </c>
      <c r="G1311" s="82">
        <v>1.5</v>
      </c>
      <c r="H1311" s="82"/>
      <c r="I1311" s="140">
        <f t="shared" si="151"/>
        <v>3.0149999999999997</v>
      </c>
      <c r="J1311" s="19"/>
    </row>
    <row r="1312" spans="1:10">
      <c r="A1312" s="13"/>
      <c r="B1312" s="63"/>
      <c r="C1312" s="128" t="s">
        <v>239</v>
      </c>
      <c r="D1312" s="80"/>
      <c r="E1312" s="217">
        <v>1</v>
      </c>
      <c r="F1312" s="11">
        <v>1.5</v>
      </c>
      <c r="G1312" s="82">
        <v>4.25</v>
      </c>
      <c r="H1312" s="82"/>
      <c r="I1312" s="140">
        <f t="shared" si="151"/>
        <v>6.375</v>
      </c>
      <c r="J1312" s="19"/>
    </row>
    <row r="1313" spans="1:10">
      <c r="A1313" s="13"/>
      <c r="B1313" s="63"/>
      <c r="C1313" s="128" t="s">
        <v>241</v>
      </c>
      <c r="D1313" s="80"/>
      <c r="E1313" s="217">
        <v>1</v>
      </c>
      <c r="F1313" s="11">
        <v>1.5</v>
      </c>
      <c r="G1313" s="82">
        <v>4.25</v>
      </c>
      <c r="H1313" s="82"/>
      <c r="I1313" s="140">
        <f t="shared" si="151"/>
        <v>6.375</v>
      </c>
      <c r="J1313" s="19"/>
    </row>
    <row r="1314" spans="1:10">
      <c r="A1314" s="13"/>
      <c r="B1314" s="63"/>
      <c r="C1314" s="128" t="s">
        <v>160</v>
      </c>
      <c r="D1314" s="80"/>
      <c r="E1314" s="217">
        <v>1</v>
      </c>
      <c r="F1314" s="11">
        <v>1</v>
      </c>
      <c r="G1314" s="82">
        <v>1.5</v>
      </c>
      <c r="H1314" s="82"/>
      <c r="I1314" s="140">
        <f t="shared" si="151"/>
        <v>1.5</v>
      </c>
      <c r="J1314" s="19"/>
    </row>
    <row r="1315" spans="1:10">
      <c r="A1315" s="13"/>
      <c r="B1315" s="63"/>
      <c r="C1315" s="128" t="s">
        <v>278</v>
      </c>
      <c r="D1315" s="80"/>
      <c r="E1315" s="217">
        <v>1</v>
      </c>
      <c r="F1315" s="11">
        <v>6.49</v>
      </c>
      <c r="G1315" s="82">
        <v>1.48</v>
      </c>
      <c r="H1315" s="82"/>
      <c r="I1315" s="140">
        <f t="shared" si="151"/>
        <v>9.6052</v>
      </c>
      <c r="J1315" s="19"/>
    </row>
    <row r="1316" spans="1:10">
      <c r="A1316" s="13"/>
      <c r="B1316" s="14"/>
      <c r="C1316" s="60" t="s">
        <v>320</v>
      </c>
      <c r="D1316" s="16"/>
      <c r="E1316" s="17"/>
      <c r="F1316" s="216"/>
      <c r="G1316" s="216"/>
      <c r="H1316" s="216"/>
      <c r="I1316" s="18"/>
      <c r="J1316" s="19"/>
    </row>
    <row r="1317" spans="1:10">
      <c r="A1317" s="13"/>
      <c r="B1317" s="14"/>
      <c r="C1317" s="15" t="s">
        <v>275</v>
      </c>
      <c r="D1317" s="16"/>
      <c r="E1317" s="17">
        <v>1</v>
      </c>
      <c r="F1317" s="216">
        <v>6.27</v>
      </c>
      <c r="G1317" s="216">
        <v>2</v>
      </c>
      <c r="H1317" s="20"/>
      <c r="I1317" s="18">
        <f>G1317*F1317*E1317</f>
        <v>12.54</v>
      </c>
      <c r="J1317" s="19"/>
    </row>
    <row r="1318" spans="1:10">
      <c r="A1318" s="13"/>
      <c r="B1318" s="14"/>
      <c r="C1318" s="15" t="s">
        <v>400</v>
      </c>
      <c r="D1318" s="16"/>
      <c r="E1318" s="17">
        <v>1</v>
      </c>
      <c r="F1318" s="216">
        <v>6.27</v>
      </c>
      <c r="G1318" s="216">
        <v>9.24</v>
      </c>
      <c r="H1318" s="20"/>
      <c r="I1318" s="18">
        <f>G1318*F1318*E1318</f>
        <v>57.934799999999996</v>
      </c>
      <c r="J1318" s="19"/>
    </row>
    <row r="1319" spans="1:10" s="227" customFormat="1">
      <c r="A1319" s="218"/>
      <c r="B1319" s="219"/>
      <c r="C1319" s="233" t="s">
        <v>610</v>
      </c>
      <c r="D1319" s="221"/>
      <c r="E1319" s="222">
        <v>1</v>
      </c>
      <c r="F1319" s="223">
        <v>6.5</v>
      </c>
      <c r="G1319" s="223">
        <v>17.54</v>
      </c>
      <c r="I1319" s="231">
        <f>G1319*F1319*E1319</f>
        <v>114.00999999999999</v>
      </c>
      <c r="J1319" s="232"/>
    </row>
    <row r="1320" spans="1:10" s="227" customFormat="1">
      <c r="A1320" s="218"/>
      <c r="B1320" s="219"/>
      <c r="C1320" s="233" t="s">
        <v>611</v>
      </c>
      <c r="D1320" s="221"/>
      <c r="E1320" s="222">
        <v>1</v>
      </c>
      <c r="F1320" s="223">
        <v>2.97</v>
      </c>
      <c r="G1320" s="223">
        <v>6</v>
      </c>
      <c r="I1320" s="231">
        <f>G1320*F1320*E1320</f>
        <v>17.82</v>
      </c>
      <c r="J1320" s="232"/>
    </row>
    <row r="1321" spans="1:10">
      <c r="A1321" s="13"/>
      <c r="B1321" s="14"/>
      <c r="C1321" s="15"/>
      <c r="D1321" s="16"/>
      <c r="E1321" s="17"/>
      <c r="F1321" s="216"/>
      <c r="G1321" s="216"/>
      <c r="H1321" s="20"/>
      <c r="I1321" s="18"/>
      <c r="J1321" s="19"/>
    </row>
    <row r="1322" spans="1:10">
      <c r="A1322" s="13"/>
      <c r="B1322" s="14"/>
      <c r="C1322" s="15" t="s">
        <v>174</v>
      </c>
      <c r="D1322" s="16"/>
      <c r="E1322" s="17"/>
      <c r="F1322" s="216"/>
      <c r="G1322" s="216"/>
      <c r="H1322" s="216"/>
      <c r="I1322" s="18">
        <f>SUM(I1306:I1320)</f>
        <v>273.19329999999997</v>
      </c>
      <c r="J1322" s="19"/>
    </row>
    <row r="1323" spans="1:10" s="30" customFormat="1">
      <c r="A1323" s="22"/>
      <c r="B1323" s="23"/>
      <c r="C1323" s="60" t="s">
        <v>148</v>
      </c>
      <c r="D1323" s="25"/>
      <c r="E1323" s="26"/>
      <c r="F1323" s="27"/>
      <c r="G1323" s="27"/>
      <c r="H1323" s="27"/>
      <c r="I1323" s="28">
        <v>300</v>
      </c>
      <c r="J1323" s="29" t="s">
        <v>88</v>
      </c>
    </row>
    <row r="1324" spans="1:10" s="242" customFormat="1" ht="80.25" customHeight="1">
      <c r="A1324" s="236"/>
      <c r="B1324" s="219" t="s">
        <v>726</v>
      </c>
      <c r="C1324" s="251" t="s">
        <v>725</v>
      </c>
      <c r="D1324" s="239"/>
      <c r="E1324" s="240"/>
      <c r="F1324" s="241"/>
      <c r="G1324" s="241"/>
      <c r="H1324" s="241"/>
      <c r="I1324" s="224"/>
      <c r="J1324" s="225"/>
    </row>
    <row r="1325" spans="1:10" ht="20.100000000000001" customHeight="1">
      <c r="A1325" s="13"/>
      <c r="B1325" s="14"/>
      <c r="C1325" s="93" t="s">
        <v>609</v>
      </c>
      <c r="D1325" s="16"/>
      <c r="E1325" s="17"/>
      <c r="F1325" s="250"/>
      <c r="G1325" s="250"/>
      <c r="H1325" s="250"/>
      <c r="I1325" s="18"/>
      <c r="J1325" s="19"/>
    </row>
    <row r="1326" spans="1:10" ht="20.100000000000001" customHeight="1">
      <c r="A1326" s="13"/>
      <c r="B1326" s="14"/>
      <c r="C1326" s="93" t="s">
        <v>614</v>
      </c>
      <c r="D1326" s="16"/>
      <c r="E1326" s="17">
        <v>1</v>
      </c>
      <c r="F1326" s="250">
        <v>15</v>
      </c>
      <c r="G1326" s="250">
        <v>4.38</v>
      </c>
      <c r="H1326" s="250"/>
      <c r="I1326" s="18">
        <f t="shared" ref="I1326:I1327" si="152">G1326*F1326*E1326</f>
        <v>65.7</v>
      </c>
      <c r="J1326" s="19"/>
    </row>
    <row r="1327" spans="1:10">
      <c r="A1327" s="13"/>
      <c r="B1327" s="14"/>
      <c r="C1327" s="15" t="s">
        <v>187</v>
      </c>
      <c r="D1327" s="16"/>
      <c r="E1327" s="17">
        <v>1</v>
      </c>
      <c r="F1327" s="250">
        <v>11.65</v>
      </c>
      <c r="G1327" s="250">
        <v>4.38</v>
      </c>
      <c r="H1327" s="250"/>
      <c r="I1327" s="18">
        <f t="shared" si="152"/>
        <v>51.027000000000001</v>
      </c>
      <c r="J1327" s="19"/>
    </row>
    <row r="1328" spans="1:10">
      <c r="A1328" s="13"/>
      <c r="B1328" s="14"/>
      <c r="C1328" s="60" t="s">
        <v>170</v>
      </c>
      <c r="D1328" s="16"/>
      <c r="E1328" s="17"/>
      <c r="F1328" s="250"/>
      <c r="G1328" s="250"/>
      <c r="H1328" s="250"/>
      <c r="I1328" s="18"/>
      <c r="J1328" s="19"/>
    </row>
    <row r="1329" spans="1:10" ht="16.5" customHeight="1">
      <c r="A1329" s="13"/>
      <c r="B1329" s="14"/>
      <c r="C1329" s="15" t="s">
        <v>471</v>
      </c>
      <c r="D1329" s="16"/>
      <c r="E1329" s="17">
        <v>1</v>
      </c>
      <c r="F1329" s="250">
        <v>6.49</v>
      </c>
      <c r="G1329" s="250">
        <v>11.35</v>
      </c>
      <c r="I1329" s="18">
        <f t="shared" ref="I1329:I1332" si="153">G1329*F1329*E1329</f>
        <v>73.661500000000004</v>
      </c>
      <c r="J1329" s="19"/>
    </row>
    <row r="1330" spans="1:10">
      <c r="A1330" s="13"/>
      <c r="B1330" s="14"/>
      <c r="C1330" s="15" t="s">
        <v>397</v>
      </c>
      <c r="D1330" s="16"/>
      <c r="E1330" s="17">
        <v>1</v>
      </c>
      <c r="F1330" s="250">
        <v>6.2</v>
      </c>
      <c r="G1330" s="250">
        <v>5.7</v>
      </c>
      <c r="H1330" s="20"/>
      <c r="I1330" s="18">
        <f t="shared" si="153"/>
        <v>35.340000000000003</v>
      </c>
      <c r="J1330" s="19"/>
    </row>
    <row r="1331" spans="1:10">
      <c r="A1331" s="13"/>
      <c r="B1331" s="14"/>
      <c r="C1331" s="15" t="s">
        <v>398</v>
      </c>
      <c r="D1331" s="16"/>
      <c r="E1331" s="17">
        <v>1</v>
      </c>
      <c r="F1331" s="250">
        <v>2.97</v>
      </c>
      <c r="G1331" s="250">
        <v>4.75</v>
      </c>
      <c r="H1331" s="20"/>
      <c r="I1331" s="18">
        <f t="shared" si="153"/>
        <v>14.107500000000002</v>
      </c>
      <c r="J1331" s="19"/>
    </row>
    <row r="1332" spans="1:10">
      <c r="A1332" s="13"/>
      <c r="B1332" s="14"/>
      <c r="C1332" s="15" t="s">
        <v>160</v>
      </c>
      <c r="D1332" s="16"/>
      <c r="E1332" s="17">
        <v>1</v>
      </c>
      <c r="F1332" s="250">
        <v>1.88</v>
      </c>
      <c r="G1332" s="250">
        <v>1.43</v>
      </c>
      <c r="H1332" s="20"/>
      <c r="I1332" s="18">
        <f t="shared" si="153"/>
        <v>2.6883999999999997</v>
      </c>
      <c r="J1332" s="19"/>
    </row>
    <row r="1333" spans="1:10" s="30" customFormat="1" ht="36" customHeight="1">
      <c r="A1333" s="22"/>
      <c r="B1333" s="14"/>
      <c r="C1333" s="60" t="s">
        <v>607</v>
      </c>
      <c r="D1333" s="25"/>
      <c r="E1333" s="26"/>
      <c r="F1333" s="27"/>
      <c r="G1333" s="27"/>
      <c r="H1333" s="27"/>
      <c r="I1333" s="28">
        <f>SUM(I1326:I1332)</f>
        <v>242.52440000000001</v>
      </c>
      <c r="J1333" s="29"/>
    </row>
    <row r="1334" spans="1:10" s="30" customFormat="1" ht="36" customHeight="1">
      <c r="A1334" s="22"/>
      <c r="B1334" s="14"/>
      <c r="C1334" s="60" t="s">
        <v>148</v>
      </c>
      <c r="D1334" s="25"/>
      <c r="E1334" s="26"/>
      <c r="F1334" s="27"/>
      <c r="G1334" s="27"/>
      <c r="H1334" s="27"/>
      <c r="I1334" s="28">
        <v>250</v>
      </c>
      <c r="J1334" s="29" t="s">
        <v>88</v>
      </c>
    </row>
    <row r="1335" spans="1:10" ht="299.25">
      <c r="A1335" s="1">
        <v>66</v>
      </c>
      <c r="B1335" s="1">
        <v>26.1</v>
      </c>
      <c r="C1335" s="2" t="s">
        <v>472</v>
      </c>
      <c r="D1335" s="161"/>
      <c r="E1335" s="3"/>
      <c r="F1335" s="75"/>
      <c r="G1335" s="75"/>
      <c r="H1335" s="12"/>
      <c r="I1335" s="9"/>
      <c r="J1335" s="150"/>
    </row>
    <row r="1336" spans="1:10">
      <c r="A1336" s="1"/>
      <c r="B1336" s="1"/>
      <c r="C1336" s="2" t="s">
        <v>495</v>
      </c>
      <c r="D1336" s="161"/>
      <c r="E1336" s="3">
        <v>1</v>
      </c>
      <c r="F1336" s="75">
        <v>6.37</v>
      </c>
      <c r="G1336" s="75"/>
      <c r="H1336" s="12">
        <v>3.4</v>
      </c>
      <c r="I1336" s="9">
        <f>H1336*F1336*E1336</f>
        <v>21.658000000000001</v>
      </c>
      <c r="J1336" s="150"/>
    </row>
    <row r="1337" spans="1:10">
      <c r="A1337" s="1"/>
      <c r="B1337" s="1"/>
      <c r="C1337" s="2" t="s">
        <v>496</v>
      </c>
      <c r="D1337" s="161"/>
      <c r="E1337" s="3">
        <v>2</v>
      </c>
      <c r="F1337" s="75">
        <v>4.82</v>
      </c>
      <c r="G1337" s="75"/>
      <c r="H1337" s="12">
        <v>7.75</v>
      </c>
      <c r="I1337" s="9">
        <f>H1337*F1337*E1337</f>
        <v>74.710000000000008</v>
      </c>
      <c r="J1337" s="150"/>
    </row>
    <row r="1338" spans="1:10">
      <c r="A1338" s="1"/>
      <c r="B1338" s="1"/>
      <c r="C1338" s="2" t="s">
        <v>174</v>
      </c>
      <c r="D1338" s="161"/>
      <c r="E1338" s="3"/>
      <c r="F1338" s="75"/>
      <c r="G1338" s="75"/>
      <c r="H1338" s="12"/>
      <c r="I1338" s="9">
        <f>SUM(I1336:I1337)</f>
        <v>96.368000000000009</v>
      </c>
      <c r="J1338" s="150"/>
    </row>
    <row r="1339" spans="1:10">
      <c r="A1339" s="1"/>
      <c r="B1339" s="1"/>
      <c r="C1339" s="2" t="s">
        <v>148</v>
      </c>
      <c r="D1339" s="161"/>
      <c r="E1339" s="3"/>
      <c r="F1339" s="75"/>
      <c r="G1339" s="75"/>
      <c r="H1339" s="12"/>
      <c r="I1339" s="9">
        <v>100</v>
      </c>
      <c r="J1339" s="162" t="s">
        <v>88</v>
      </c>
    </row>
    <row r="1340" spans="1:10" ht="31.5">
      <c r="A1340" s="1"/>
      <c r="B1340" s="1"/>
      <c r="C1340" s="2" t="s">
        <v>473</v>
      </c>
      <c r="D1340" s="11">
        <v>6.5</v>
      </c>
      <c r="E1340" s="3"/>
      <c r="F1340" s="4">
        <f>I1339</f>
        <v>100</v>
      </c>
      <c r="G1340" s="75"/>
      <c r="H1340" s="12"/>
      <c r="I1340" s="9">
        <f>F1340*D1340</f>
        <v>650</v>
      </c>
      <c r="J1340" s="150"/>
    </row>
    <row r="1341" spans="1:10">
      <c r="A1341" s="1"/>
      <c r="B1341" s="1"/>
      <c r="C1341" s="163" t="s">
        <v>148</v>
      </c>
      <c r="D1341" s="164"/>
      <c r="E1341" s="145"/>
      <c r="F1341" s="165"/>
      <c r="G1341" s="165"/>
      <c r="H1341" s="148"/>
      <c r="I1341" s="149">
        <v>650</v>
      </c>
      <c r="J1341" s="150" t="s">
        <v>27</v>
      </c>
    </row>
    <row r="1342" spans="1:10">
      <c r="A1342" s="1"/>
      <c r="B1342" s="1"/>
      <c r="C1342" s="2"/>
      <c r="D1342" s="161"/>
      <c r="E1342" s="3"/>
      <c r="F1342" s="75"/>
      <c r="G1342" s="75"/>
      <c r="H1342" s="12"/>
      <c r="I1342" s="9"/>
      <c r="J1342" s="150"/>
    </row>
    <row r="1343" spans="1:10" ht="126">
      <c r="A1343" s="1">
        <v>67</v>
      </c>
      <c r="B1343" s="1">
        <v>26.2</v>
      </c>
      <c r="C1343" s="2" t="s">
        <v>474</v>
      </c>
      <c r="D1343" s="161"/>
      <c r="E1343" s="3"/>
      <c r="F1343" s="75"/>
      <c r="G1343" s="75"/>
      <c r="H1343" s="12"/>
      <c r="I1343" s="9"/>
      <c r="J1343" s="150"/>
    </row>
    <row r="1344" spans="1:10" ht="362.25">
      <c r="A1344" s="1"/>
      <c r="B1344" s="1"/>
      <c r="C1344" s="2" t="s">
        <v>475</v>
      </c>
      <c r="D1344" s="161"/>
      <c r="E1344" s="3"/>
      <c r="F1344" s="75"/>
      <c r="G1344" s="75"/>
      <c r="H1344" s="12"/>
      <c r="I1344" s="9"/>
      <c r="J1344" s="150"/>
    </row>
    <row r="1345" spans="1:10" ht="299.25">
      <c r="A1345" s="1"/>
      <c r="B1345" s="1"/>
      <c r="C1345" s="2" t="s">
        <v>476</v>
      </c>
      <c r="D1345" s="161"/>
      <c r="E1345" s="3"/>
      <c r="F1345" s="75"/>
      <c r="G1345" s="75"/>
      <c r="H1345" s="12"/>
      <c r="I1345" s="9"/>
      <c r="J1345" s="150"/>
    </row>
    <row r="1346" spans="1:10" ht="252">
      <c r="A1346" s="1"/>
      <c r="B1346" s="1"/>
      <c r="C1346" s="2" t="s">
        <v>477</v>
      </c>
      <c r="D1346" s="161"/>
      <c r="E1346" s="3"/>
      <c r="F1346" s="75"/>
      <c r="G1346" s="75"/>
      <c r="H1346" s="12"/>
      <c r="I1346" s="9"/>
      <c r="J1346" s="150"/>
    </row>
    <row r="1347" spans="1:10" ht="141.75">
      <c r="A1347" s="1"/>
      <c r="B1347" s="1"/>
      <c r="C1347" s="2" t="s">
        <v>478</v>
      </c>
      <c r="D1347" s="161"/>
      <c r="E1347" s="3"/>
      <c r="F1347" s="75"/>
      <c r="G1347" s="75"/>
      <c r="H1347" s="12"/>
      <c r="I1347" s="9"/>
      <c r="J1347" s="150"/>
    </row>
    <row r="1348" spans="1:10" ht="346.5">
      <c r="A1348" s="1"/>
      <c r="B1348" s="1"/>
      <c r="C1348" s="2" t="s">
        <v>479</v>
      </c>
      <c r="D1348" s="161"/>
      <c r="E1348" s="3"/>
      <c r="F1348" s="75"/>
      <c r="G1348" s="75"/>
      <c r="H1348" s="12"/>
      <c r="I1348" s="9"/>
      <c r="J1348" s="150"/>
    </row>
    <row r="1349" spans="1:10" ht="409.5">
      <c r="A1349" s="1"/>
      <c r="B1349" s="1"/>
      <c r="C1349" s="2" t="s">
        <v>480</v>
      </c>
      <c r="D1349" s="161"/>
      <c r="E1349" s="3"/>
      <c r="F1349" s="75"/>
      <c r="G1349" s="75"/>
      <c r="H1349" s="12"/>
      <c r="I1349" s="9"/>
      <c r="J1349" s="150"/>
    </row>
    <row r="1350" spans="1:10" ht="252">
      <c r="A1350" s="1"/>
      <c r="B1350" s="1"/>
      <c r="C1350" s="2" t="s">
        <v>481</v>
      </c>
      <c r="D1350" s="161"/>
      <c r="E1350" s="3"/>
      <c r="F1350" s="75"/>
      <c r="G1350" s="75"/>
      <c r="H1350" s="12"/>
      <c r="I1350" s="9"/>
      <c r="J1350" s="150"/>
    </row>
    <row r="1351" spans="1:10" ht="330.75">
      <c r="A1351" s="1"/>
      <c r="B1351" s="1"/>
      <c r="C1351" s="2" t="s">
        <v>482</v>
      </c>
      <c r="D1351" s="161"/>
      <c r="E1351" s="3"/>
      <c r="F1351" s="75"/>
      <c r="G1351" s="75"/>
      <c r="H1351" s="12"/>
      <c r="I1351" s="9"/>
      <c r="J1351" s="150"/>
    </row>
    <row r="1352" spans="1:10" ht="94.5">
      <c r="A1352" s="1"/>
      <c r="B1352" s="1"/>
      <c r="C1352" s="2" t="s">
        <v>483</v>
      </c>
      <c r="D1352" s="161"/>
      <c r="E1352" s="3"/>
      <c r="F1352" s="75"/>
      <c r="G1352" s="75"/>
      <c r="H1352" s="12"/>
      <c r="I1352" s="9"/>
      <c r="J1352" s="150"/>
    </row>
    <row r="1353" spans="1:10" ht="63">
      <c r="A1353" s="1"/>
      <c r="B1353" s="1"/>
      <c r="C1353" s="2" t="s">
        <v>484</v>
      </c>
      <c r="D1353" s="161"/>
      <c r="E1353" s="3"/>
      <c r="F1353" s="75"/>
      <c r="G1353" s="75"/>
      <c r="H1353" s="12"/>
      <c r="I1353" s="9"/>
      <c r="J1353" s="150"/>
    </row>
    <row r="1354" spans="1:10" ht="63">
      <c r="A1354" s="1"/>
      <c r="B1354" s="1"/>
      <c r="C1354" s="2" t="s">
        <v>485</v>
      </c>
      <c r="D1354" s="161"/>
      <c r="E1354" s="3"/>
      <c r="F1354" s="75"/>
      <c r="G1354" s="75"/>
      <c r="H1354" s="12"/>
      <c r="I1354" s="9"/>
      <c r="J1354" s="150"/>
    </row>
    <row r="1355" spans="1:10" ht="110.25">
      <c r="A1355" s="1"/>
      <c r="B1355" s="1"/>
      <c r="C1355" s="2" t="s">
        <v>486</v>
      </c>
      <c r="D1355" s="161"/>
      <c r="E1355" s="3"/>
      <c r="F1355" s="75"/>
      <c r="G1355" s="75"/>
      <c r="H1355" s="12"/>
      <c r="I1355" s="9"/>
      <c r="J1355" s="150"/>
    </row>
    <row r="1356" spans="1:10" ht="78.75">
      <c r="A1356" s="1"/>
      <c r="B1356" s="1"/>
      <c r="C1356" s="2" t="s">
        <v>487</v>
      </c>
      <c r="D1356" s="161"/>
      <c r="E1356" s="3"/>
      <c r="F1356" s="75"/>
      <c r="G1356" s="75"/>
      <c r="H1356" s="12"/>
      <c r="I1356" s="9"/>
      <c r="J1356" s="150"/>
    </row>
    <row r="1357" spans="1:10" ht="63">
      <c r="A1357" s="1"/>
      <c r="B1357" s="1"/>
      <c r="C1357" s="2" t="s">
        <v>488</v>
      </c>
      <c r="D1357" s="161"/>
      <c r="E1357" s="3"/>
      <c r="F1357" s="75"/>
      <c r="G1357" s="75"/>
      <c r="H1357" s="12"/>
      <c r="I1357" s="149"/>
      <c r="J1357" s="166"/>
    </row>
    <row r="1358" spans="1:10">
      <c r="A1358" s="1"/>
      <c r="B1358" s="1"/>
      <c r="C1358" s="2" t="s">
        <v>489</v>
      </c>
      <c r="D1358" s="161"/>
      <c r="E1358" s="3"/>
      <c r="F1358" s="75"/>
      <c r="G1358" s="75"/>
      <c r="H1358" s="12"/>
      <c r="I1358" s="149">
        <f>I1339</f>
        <v>100</v>
      </c>
      <c r="J1358" s="166" t="s">
        <v>88</v>
      </c>
    </row>
    <row r="1359" spans="1:10">
      <c r="A1359" s="1"/>
      <c r="B1359" s="1"/>
      <c r="C1359" s="2"/>
      <c r="D1359" s="161"/>
      <c r="E1359" s="3"/>
      <c r="F1359" s="75"/>
      <c r="G1359" s="75"/>
      <c r="H1359" s="12"/>
      <c r="I1359" s="9"/>
      <c r="J1359" s="150"/>
    </row>
    <row r="1360" spans="1:10" ht="378.75" customHeight="1">
      <c r="A1360" s="1">
        <v>68</v>
      </c>
      <c r="B1360" s="1">
        <v>26.3</v>
      </c>
      <c r="C1360" s="2" t="s">
        <v>490</v>
      </c>
      <c r="D1360" s="161"/>
      <c r="E1360" s="3"/>
      <c r="F1360" s="75"/>
      <c r="G1360" s="75"/>
      <c r="H1360" s="12"/>
      <c r="I1360" s="9"/>
      <c r="J1360" s="150"/>
    </row>
    <row r="1361" spans="1:10" ht="204.75">
      <c r="A1361" s="1"/>
      <c r="B1361" s="1"/>
      <c r="C1361" s="2" t="s">
        <v>491</v>
      </c>
      <c r="D1361" s="161"/>
      <c r="E1361" s="3"/>
      <c r="F1361" s="75"/>
      <c r="G1361" s="75"/>
      <c r="H1361" s="12"/>
      <c r="I1361" s="9"/>
      <c r="J1361" s="150"/>
    </row>
    <row r="1362" spans="1:10" ht="267.75">
      <c r="A1362" s="1"/>
      <c r="B1362" s="1"/>
      <c r="C1362" s="2" t="s">
        <v>492</v>
      </c>
      <c r="D1362" s="161"/>
      <c r="E1362" s="3"/>
      <c r="F1362" s="75"/>
      <c r="G1362" s="75"/>
      <c r="H1362" s="12"/>
      <c r="I1362" s="9"/>
      <c r="J1362" s="150"/>
    </row>
    <row r="1363" spans="1:10">
      <c r="A1363" s="1"/>
      <c r="B1363" s="1"/>
      <c r="C1363" s="2" t="s">
        <v>489</v>
      </c>
      <c r="D1363" s="161"/>
      <c r="E1363" s="3"/>
      <c r="F1363" s="75"/>
      <c r="G1363" s="75"/>
      <c r="H1363" s="12"/>
      <c r="I1363" s="149">
        <f>I1358</f>
        <v>100</v>
      </c>
      <c r="J1363" s="150" t="s">
        <v>88</v>
      </c>
    </row>
    <row r="1364" spans="1:10" s="6" customFormat="1" ht="285.75" customHeight="1">
      <c r="A1364" s="1">
        <v>69</v>
      </c>
      <c r="B1364" s="1" t="s">
        <v>450</v>
      </c>
      <c r="C1364" s="2" t="s">
        <v>493</v>
      </c>
      <c r="D1364" s="161"/>
      <c r="E1364" s="3"/>
      <c r="F1364" s="75"/>
      <c r="G1364" s="75"/>
      <c r="H1364" s="12"/>
      <c r="I1364" s="9"/>
      <c r="J1364" s="150"/>
    </row>
    <row r="1365" spans="1:10" s="6" customFormat="1">
      <c r="A1365" s="1"/>
      <c r="B1365" s="1"/>
      <c r="C1365" s="2" t="s">
        <v>494</v>
      </c>
      <c r="D1365" s="161"/>
      <c r="E1365" s="4">
        <v>0.1</v>
      </c>
      <c r="F1365" s="75">
        <f>I1358</f>
        <v>100</v>
      </c>
      <c r="G1365" s="75"/>
      <c r="H1365" s="12"/>
      <c r="I1365" s="149">
        <f>F1365*E1365</f>
        <v>10</v>
      </c>
      <c r="J1365" s="150" t="s">
        <v>88</v>
      </c>
    </row>
    <row r="1366" spans="1:10">
      <c r="A1366" s="1"/>
      <c r="B1366" s="1"/>
      <c r="C1366" s="2"/>
      <c r="D1366" s="161"/>
      <c r="E1366" s="3"/>
      <c r="F1366" s="75"/>
      <c r="G1366" s="75"/>
      <c r="H1366" s="12"/>
      <c r="I1366" s="9"/>
      <c r="J1366" s="150"/>
    </row>
  </sheetData>
  <mergeCells count="6">
    <mergeCell ref="F612:G612"/>
    <mergeCell ref="G108:H108"/>
    <mergeCell ref="A2:J2"/>
    <mergeCell ref="A1:J1"/>
    <mergeCell ref="F610:G610"/>
    <mergeCell ref="F611:G611"/>
  </mergeCells>
  <pageMargins left="0.70866141732283472" right="0.70866141732283472" top="0.74803149606299213" bottom="0.74803149606299213" header="0.31496062992125984" footer="0.31496062992125984"/>
  <pageSetup paperSize="9" scale="92" firstPageNumber="44" orientation="portrait"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Abstract</vt:lpstr>
      <vt:lpstr>CIVIL Abstract-2</vt:lpstr>
      <vt:lpstr>PLUMBING WORKS-3 </vt:lpstr>
      <vt:lpstr>electrical</vt:lpstr>
      <vt:lpstr>Civil Det. Est-5.</vt:lpstr>
      <vt:lpstr>Abstract!Print_Area</vt:lpstr>
      <vt:lpstr>'CIVIL Abstract-2'!Print_Area</vt:lpstr>
      <vt:lpstr>'Civil Det. Est-5.'!Print_Area</vt:lpstr>
      <vt:lpstr>electrical!Print_Area</vt:lpstr>
      <vt:lpstr>'PLUMBING WORKS-3 '!Print_Area</vt:lpstr>
      <vt:lpstr>'CIVIL Abstract-2'!Print_Titles</vt:lpstr>
      <vt:lpstr>electrical!Print_Titles</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Sudarsanan</dc:creator>
  <cp:lastModifiedBy>qws</cp:lastModifiedBy>
  <cp:lastPrinted>2016-04-05T13:12:19Z</cp:lastPrinted>
  <dcterms:created xsi:type="dcterms:W3CDTF">2015-02-11T09:21:10Z</dcterms:created>
  <dcterms:modified xsi:type="dcterms:W3CDTF">2016-04-05T13:27:22Z</dcterms:modified>
</cp:coreProperties>
</file>